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1 월간수주동향\10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분기!$A$1:$U$288</definedName>
    <definedName name="_xlnm.Print_Area" localSheetId="0">수주통계!$A$1:$U$277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4" i="3" l="1"/>
  <c r="R274" i="3"/>
  <c r="Q274" i="3"/>
  <c r="P274" i="3"/>
  <c r="O274" i="3"/>
  <c r="N274" i="3"/>
  <c r="M274" i="3"/>
  <c r="L274" i="3"/>
  <c r="K274" i="3"/>
  <c r="J274" i="3"/>
  <c r="I274" i="3"/>
  <c r="H274" i="3"/>
  <c r="G274" i="3"/>
  <c r="F274" i="3"/>
  <c r="E274" i="3"/>
  <c r="D274" i="3"/>
  <c r="C274" i="3"/>
  <c r="S273" i="3"/>
  <c r="R273" i="3"/>
  <c r="Q273" i="3"/>
  <c r="P273" i="3"/>
  <c r="O273" i="3"/>
  <c r="N273" i="3"/>
  <c r="M273" i="3"/>
  <c r="L273" i="3"/>
  <c r="K273" i="3"/>
  <c r="J273" i="3"/>
  <c r="I273" i="3"/>
  <c r="H273" i="3"/>
  <c r="G273" i="3"/>
  <c r="F273" i="3"/>
  <c r="E273" i="3"/>
  <c r="D273" i="3"/>
  <c r="C273" i="3"/>
  <c r="S272" i="3"/>
  <c r="R272" i="3"/>
  <c r="Q272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D272" i="3"/>
  <c r="C272" i="3"/>
  <c r="B274" i="3"/>
  <c r="B273" i="3"/>
  <c r="B272" i="3"/>
  <c r="S266" i="3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64" i="3"/>
  <c r="R264" i="3"/>
  <c r="Q264" i="3"/>
  <c r="P264" i="3"/>
  <c r="O264" i="3"/>
  <c r="N264" i="3"/>
  <c r="M264" i="3"/>
  <c r="L264" i="3"/>
  <c r="K264" i="3"/>
  <c r="J264" i="3"/>
  <c r="I264" i="3"/>
  <c r="H264" i="3"/>
  <c r="G264" i="3"/>
  <c r="F264" i="3"/>
  <c r="E264" i="3"/>
  <c r="D264" i="3"/>
  <c r="C264" i="3"/>
  <c r="B264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265" i="3"/>
  <c r="S288" i="5" l="1"/>
  <c r="R288" i="5"/>
  <c r="Q288" i="5"/>
  <c r="P288" i="5"/>
  <c r="O288" i="5"/>
  <c r="N288" i="5"/>
  <c r="M288" i="5"/>
  <c r="L288" i="5"/>
  <c r="K288" i="5"/>
  <c r="J288" i="5"/>
  <c r="I288" i="5"/>
  <c r="H288" i="5"/>
  <c r="G288" i="5"/>
  <c r="F288" i="5"/>
  <c r="E288" i="5"/>
  <c r="D288" i="5"/>
  <c r="C288" i="5"/>
  <c r="B288" i="5"/>
  <c r="S287" i="5"/>
  <c r="R287" i="5"/>
  <c r="Q287" i="5"/>
  <c r="P287" i="5"/>
  <c r="O287" i="5"/>
  <c r="N287" i="5"/>
  <c r="M287" i="5"/>
  <c r="L287" i="5"/>
  <c r="K287" i="5"/>
  <c r="J287" i="5"/>
  <c r="I287" i="5"/>
  <c r="H287" i="5"/>
  <c r="G287" i="5"/>
  <c r="F287" i="5"/>
  <c r="E287" i="5"/>
  <c r="D287" i="5"/>
  <c r="C287" i="5"/>
  <c r="B287" i="5"/>
  <c r="S286" i="5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6" i="3" l="1"/>
  <c r="B275" i="3" l="1"/>
  <c r="B278" i="3" s="1"/>
  <c r="B277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4" i="3" l="1"/>
  <c r="T265" i="3"/>
  <c r="T266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2" i="3" l="1"/>
  <c r="U272" i="3"/>
  <c r="T273" i="3"/>
  <c r="U273" i="3"/>
  <c r="T274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87" i="5"/>
  <c r="U287" i="5"/>
  <c r="T288" i="5"/>
  <c r="U28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7" i="3" l="1"/>
  <c r="C276" i="3"/>
  <c r="D276" i="3"/>
  <c r="E276" i="3"/>
  <c r="F276" i="3"/>
  <c r="G276" i="3"/>
  <c r="H276" i="3"/>
  <c r="I276" i="3"/>
  <c r="J276" i="3"/>
  <c r="K276" i="3"/>
  <c r="L276" i="3"/>
  <c r="M276" i="3"/>
  <c r="N276" i="3"/>
  <c r="P276" i="3"/>
  <c r="Q276" i="3"/>
  <c r="R276" i="3"/>
  <c r="S276" i="3"/>
  <c r="G277" i="3"/>
  <c r="H277" i="3"/>
  <c r="M277" i="3"/>
  <c r="N277" i="3"/>
  <c r="L277" i="3" l="1"/>
  <c r="F277" i="3"/>
  <c r="K277" i="3"/>
  <c r="E277" i="3"/>
  <c r="O276" i="3"/>
  <c r="J277" i="3"/>
  <c r="D277" i="3"/>
  <c r="C277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U296" i="5"/>
  <c r="T296" i="5"/>
  <c r="U294" i="5"/>
  <c r="T29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6" i="5" s="1"/>
  <c r="R179" i="5"/>
  <c r="R296" i="5" s="1"/>
  <c r="Q179" i="5"/>
  <c r="Q296" i="5" s="1"/>
  <c r="P179" i="5"/>
  <c r="P296" i="5" s="1"/>
  <c r="O179" i="5"/>
  <c r="O296" i="5" s="1"/>
  <c r="N179" i="5"/>
  <c r="M179" i="5"/>
  <c r="M296" i="5" s="1"/>
  <c r="L179" i="5"/>
  <c r="L296" i="5" s="1"/>
  <c r="K179" i="5"/>
  <c r="K296" i="5" s="1"/>
  <c r="J179" i="5"/>
  <c r="J296" i="5" s="1"/>
  <c r="I179" i="5"/>
  <c r="I296" i="5" s="1"/>
  <c r="H179" i="5"/>
  <c r="G179" i="5"/>
  <c r="G296" i="5" s="1"/>
  <c r="F179" i="5"/>
  <c r="F296" i="5" s="1"/>
  <c r="E179" i="5"/>
  <c r="E296" i="5" s="1"/>
  <c r="D179" i="5"/>
  <c r="D296" i="5" s="1"/>
  <c r="C179" i="5"/>
  <c r="C29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5" i="5" s="1"/>
  <c r="G295" i="5"/>
  <c r="G312" i="5" s="1"/>
  <c r="M295" i="5"/>
  <c r="M312" i="5" s="1"/>
  <c r="H294" i="5"/>
  <c r="N294" i="5"/>
  <c r="N307" i="5" s="1"/>
  <c r="H295" i="5"/>
  <c r="N295" i="5"/>
  <c r="I294" i="5"/>
  <c r="I305" i="5" s="1"/>
  <c r="O294" i="5"/>
  <c r="O310" i="5" s="1"/>
  <c r="P294" i="5"/>
  <c r="P305" i="5" s="1"/>
  <c r="E294" i="5"/>
  <c r="E307" i="5" s="1"/>
  <c r="K294" i="5"/>
  <c r="K306" i="5" s="1"/>
  <c r="Q294" i="5"/>
  <c r="Q307" i="5" s="1"/>
  <c r="D294" i="5"/>
  <c r="D305" i="5" s="1"/>
  <c r="E295" i="5"/>
  <c r="E298" i="5" s="1"/>
  <c r="K295" i="5"/>
  <c r="K312" i="5" s="1"/>
  <c r="F294" i="5"/>
  <c r="F309" i="5" s="1"/>
  <c r="L294" i="5"/>
  <c r="L305" i="5" s="1"/>
  <c r="R294" i="5"/>
  <c r="R310" i="5" s="1"/>
  <c r="J294" i="5"/>
  <c r="J310" i="5" s="1"/>
  <c r="F295" i="5"/>
  <c r="F312" i="5" s="1"/>
  <c r="F313" i="5" s="1"/>
  <c r="L295" i="5"/>
  <c r="L312" i="5" s="1"/>
  <c r="G294" i="5"/>
  <c r="G309" i="5" s="1"/>
  <c r="M294" i="5"/>
  <c r="M309" i="5" s="1"/>
  <c r="S294" i="5"/>
  <c r="S306" i="5" s="1"/>
  <c r="Q192" i="5"/>
  <c r="E192" i="5"/>
  <c r="B192" i="5"/>
  <c r="N192" i="5"/>
  <c r="R295" i="5"/>
  <c r="S295" i="5"/>
  <c r="S312" i="5" s="1"/>
  <c r="B209" i="5"/>
  <c r="G209" i="5"/>
  <c r="W217" i="5"/>
  <c r="C294" i="5"/>
  <c r="C304" i="5" s="1"/>
  <c r="W213" i="5"/>
  <c r="Q295" i="5"/>
  <c r="Q312" i="5" s="1"/>
  <c r="H192" i="5"/>
  <c r="M209" i="5"/>
  <c r="R123" i="5"/>
  <c r="P123" i="5"/>
  <c r="Q209" i="5"/>
  <c r="E209" i="5"/>
  <c r="K209" i="5"/>
  <c r="T299" i="5"/>
  <c r="C209" i="5"/>
  <c r="I209" i="5"/>
  <c r="U299" i="5"/>
  <c r="B123" i="5"/>
  <c r="U123" i="5" s="1"/>
  <c r="D209" i="5"/>
  <c r="J209" i="5"/>
  <c r="P209" i="5"/>
  <c r="O123" i="5"/>
  <c r="S123" i="5"/>
  <c r="G310" i="5"/>
  <c r="G308" i="5"/>
  <c r="G304" i="5"/>
  <c r="G302" i="5"/>
  <c r="G305" i="5"/>
  <c r="G303" i="5"/>
  <c r="G298" i="5"/>
  <c r="M310" i="5"/>
  <c r="M303" i="5"/>
  <c r="M302" i="5"/>
  <c r="S308" i="5"/>
  <c r="S209" i="5"/>
  <c r="U121" i="5"/>
  <c r="M192" i="5"/>
  <c r="G192" i="5"/>
  <c r="S192" i="5"/>
  <c r="C295" i="5"/>
  <c r="C312" i="5" s="1"/>
  <c r="O295" i="5"/>
  <c r="O312" i="5" s="1"/>
  <c r="U298" i="5"/>
  <c r="E300" i="5"/>
  <c r="Q300" i="5"/>
  <c r="E305" i="5"/>
  <c r="Q305" i="5"/>
  <c r="F308" i="5"/>
  <c r="F306" i="5"/>
  <c r="F305" i="5"/>
  <c r="F302" i="5"/>
  <c r="F300" i="5"/>
  <c r="K309" i="5"/>
  <c r="I192" i="5"/>
  <c r="O200" i="5"/>
  <c r="O209" i="5" s="1"/>
  <c r="E309" i="5"/>
  <c r="E299" i="5"/>
  <c r="I295" i="5"/>
  <c r="I312" i="5" s="1"/>
  <c r="E302" i="5"/>
  <c r="K303" i="5"/>
  <c r="E306" i="5"/>
  <c r="K307" i="5"/>
  <c r="Q123" i="5"/>
  <c r="C192" i="5"/>
  <c r="O192" i="5"/>
  <c r="H307" i="5"/>
  <c r="H300" i="5"/>
  <c r="N310" i="5"/>
  <c r="N308" i="5"/>
  <c r="N306" i="5"/>
  <c r="N304" i="5"/>
  <c r="N303" i="5"/>
  <c r="D192" i="5"/>
  <c r="J192" i="5"/>
  <c r="P192" i="5"/>
  <c r="F209" i="5"/>
  <c r="L209" i="5"/>
  <c r="R209" i="5"/>
  <c r="D295" i="5"/>
  <c r="D312" i="5" s="1"/>
  <c r="J295" i="5"/>
  <c r="J312" i="5" s="1"/>
  <c r="P295" i="5"/>
  <c r="P312" i="5" s="1"/>
  <c r="B296" i="5"/>
  <c r="H296" i="5"/>
  <c r="H299" i="5" s="1"/>
  <c r="N296" i="5"/>
  <c r="F192" i="5"/>
  <c r="L192" i="5"/>
  <c r="R192" i="5"/>
  <c r="H209" i="5"/>
  <c r="N209" i="5"/>
  <c r="T298" i="5"/>
  <c r="I302" i="5" l="1"/>
  <c r="I304" i="5"/>
  <c r="R306" i="5"/>
  <c r="J299" i="5"/>
  <c r="J306" i="5"/>
  <c r="I308" i="5"/>
  <c r="F310" i="5"/>
  <c r="P300" i="5"/>
  <c r="D299" i="5"/>
  <c r="L302" i="5"/>
  <c r="P307" i="5"/>
  <c r="D306" i="5"/>
  <c r="L307" i="5"/>
  <c r="D307" i="5"/>
  <c r="L299" i="5"/>
  <c r="L308" i="5"/>
  <c r="K304" i="5"/>
  <c r="K299" i="5"/>
  <c r="M304" i="5"/>
  <c r="N299" i="5"/>
  <c r="N302" i="5"/>
  <c r="N309" i="5"/>
  <c r="K300" i="5"/>
  <c r="L300" i="5"/>
  <c r="L309" i="5"/>
  <c r="F299" i="5"/>
  <c r="F307" i="5"/>
  <c r="E303" i="5"/>
  <c r="D300" i="5"/>
  <c r="I307" i="5"/>
  <c r="M300" i="5"/>
  <c r="G300" i="5"/>
  <c r="G306" i="5"/>
  <c r="L303" i="5"/>
  <c r="M305" i="5"/>
  <c r="N305" i="5"/>
  <c r="E304" i="5"/>
  <c r="L306" i="5"/>
  <c r="K308" i="5"/>
  <c r="F304" i="5"/>
  <c r="J305" i="5"/>
  <c r="O302" i="5"/>
  <c r="M299" i="5"/>
  <c r="M307" i="5"/>
  <c r="G299" i="5"/>
  <c r="N298" i="5"/>
  <c r="M313" i="5"/>
  <c r="G313" i="5"/>
  <c r="K298" i="5"/>
  <c r="J300" i="5"/>
  <c r="D302" i="5"/>
  <c r="O303" i="5"/>
  <c r="F298" i="5"/>
  <c r="O300" i="5"/>
  <c r="O304" i="5"/>
  <c r="J313" i="5"/>
  <c r="J307" i="5"/>
  <c r="D308" i="5"/>
  <c r="O306" i="5"/>
  <c r="I306" i="5"/>
  <c r="I299" i="5"/>
  <c r="D313" i="5"/>
  <c r="Q308" i="5"/>
  <c r="O313" i="5"/>
  <c r="J302" i="5"/>
  <c r="J308" i="5"/>
  <c r="D303" i="5"/>
  <c r="D309" i="5"/>
  <c r="O305" i="5"/>
  <c r="O308" i="5"/>
  <c r="I300" i="5"/>
  <c r="I309" i="5"/>
  <c r="E312" i="5"/>
  <c r="E313" i="5" s="1"/>
  <c r="R298" i="5"/>
  <c r="K305" i="5"/>
  <c r="I313" i="5"/>
  <c r="L304" i="5"/>
  <c r="L310" i="5"/>
  <c r="K310" i="5"/>
  <c r="J303" i="5"/>
  <c r="J309" i="5"/>
  <c r="D304" i="5"/>
  <c r="D310" i="5"/>
  <c r="O307" i="5"/>
  <c r="O309" i="5"/>
  <c r="I303" i="5"/>
  <c r="I310" i="5"/>
  <c r="M306" i="5"/>
  <c r="M308" i="5"/>
  <c r="N300" i="5"/>
  <c r="Q304" i="5"/>
  <c r="E308" i="5"/>
  <c r="E310" i="5"/>
  <c r="R299" i="5"/>
  <c r="F303" i="5"/>
  <c r="K302" i="5"/>
  <c r="J304" i="5"/>
  <c r="O299" i="5"/>
  <c r="S305" i="5"/>
  <c r="M298" i="5"/>
  <c r="G307" i="5"/>
  <c r="L313" i="5"/>
  <c r="K313" i="5"/>
  <c r="H298" i="5"/>
  <c r="R300" i="5"/>
  <c r="P302" i="5"/>
  <c r="H304" i="5"/>
  <c r="P310" i="5"/>
  <c r="Q298" i="5"/>
  <c r="H306" i="5"/>
  <c r="L298" i="5"/>
  <c r="R305" i="5"/>
  <c r="P299" i="5"/>
  <c r="P306" i="5"/>
  <c r="S303" i="5"/>
  <c r="S307" i="5"/>
  <c r="H302" i="5"/>
  <c r="Q309" i="5"/>
  <c r="R307" i="5"/>
  <c r="S299" i="5"/>
  <c r="S309" i="5"/>
  <c r="P313" i="5"/>
  <c r="H303" i="5"/>
  <c r="H309" i="5"/>
  <c r="Q299" i="5"/>
  <c r="Q310" i="5"/>
  <c r="R302" i="5"/>
  <c r="R308" i="5"/>
  <c r="P303" i="5"/>
  <c r="P309" i="5"/>
  <c r="C306" i="5"/>
  <c r="S302" i="5"/>
  <c r="S310" i="5"/>
  <c r="Q313" i="5"/>
  <c r="Q306" i="5"/>
  <c r="R309" i="5"/>
  <c r="P304" i="5"/>
  <c r="S298" i="5"/>
  <c r="S304" i="5"/>
  <c r="H308" i="5"/>
  <c r="P308" i="5"/>
  <c r="H310" i="5"/>
  <c r="Q302" i="5"/>
  <c r="R303" i="5"/>
  <c r="Q303" i="5"/>
  <c r="H305" i="5"/>
  <c r="S313" i="5"/>
  <c r="R304" i="5"/>
  <c r="S300" i="5"/>
  <c r="C305" i="5"/>
  <c r="C307" i="5"/>
  <c r="C309" i="5"/>
  <c r="R312" i="5"/>
  <c r="R313" i="5" s="1"/>
  <c r="C299" i="5"/>
  <c r="C310" i="5"/>
  <c r="C308" i="5"/>
  <c r="C300" i="5"/>
  <c r="C302" i="5"/>
  <c r="C313" i="5"/>
  <c r="C303" i="5"/>
  <c r="N312" i="5"/>
  <c r="N313" i="5" s="1"/>
  <c r="O298" i="5"/>
  <c r="B312" i="5"/>
  <c r="H312" i="5"/>
  <c r="H313" i="5" s="1"/>
  <c r="I298" i="5"/>
  <c r="D298" i="5"/>
  <c r="P298" i="5"/>
  <c r="C298" i="5"/>
  <c r="J298" i="5"/>
  <c r="B196" i="3" l="1"/>
  <c r="B195" i="3" l="1"/>
  <c r="S194" i="3" l="1"/>
  <c r="R194" i="3"/>
  <c r="Q194" i="3"/>
  <c r="P194" i="3"/>
  <c r="O194" i="3"/>
  <c r="U194" i="3" l="1"/>
  <c r="B194" i="3"/>
  <c r="T194" i="3" l="1"/>
  <c r="B294" i="5" l="1"/>
  <c r="C175" i="3"/>
  <c r="C275" i="3"/>
  <c r="C188" i="3" l="1"/>
  <c r="B309" i="5"/>
  <c r="B303" i="5"/>
  <c r="B308" i="5"/>
  <c r="B302" i="5"/>
  <c r="B307" i="5"/>
  <c r="B300" i="5"/>
  <c r="B306" i="5"/>
  <c r="B298" i="5"/>
  <c r="B305" i="5"/>
  <c r="B310" i="5"/>
  <c r="B304" i="5"/>
  <c r="B299" i="5"/>
  <c r="B31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5" i="3"/>
  <c r="S278" i="3" s="1"/>
  <c r="R275" i="3"/>
  <c r="R278" i="3" s="1"/>
  <c r="Q275" i="3"/>
  <c r="Q278" i="3" s="1"/>
  <c r="P275" i="3"/>
  <c r="P278" i="3" s="1"/>
  <c r="O275" i="3"/>
  <c r="O278" i="3" s="1"/>
  <c r="N275" i="3"/>
  <c r="N278" i="3" s="1"/>
  <c r="M275" i="3"/>
  <c r="M278" i="3" s="1"/>
  <c r="L275" i="3"/>
  <c r="L278" i="3" s="1"/>
  <c r="K275" i="3"/>
  <c r="K278" i="3" s="1"/>
  <c r="J275" i="3"/>
  <c r="J278" i="3" s="1"/>
  <c r="I275" i="3"/>
  <c r="I278" i="3" s="1"/>
  <c r="H275" i="3"/>
  <c r="H278" i="3" s="1"/>
  <c r="G275" i="3"/>
  <c r="G278" i="3" s="1"/>
  <c r="F275" i="3"/>
  <c r="F278" i="3" s="1"/>
  <c r="E275" i="3"/>
  <c r="E278" i="3" s="1"/>
  <c r="D275" i="3"/>
  <c r="D278" i="3" s="1"/>
  <c r="C278" i="3"/>
  <c r="S288" i="3" l="1"/>
  <c r="R288" i="3"/>
  <c r="Q288" i="3"/>
  <c r="P288" i="3"/>
  <c r="O288" i="3"/>
  <c r="N288" i="3"/>
  <c r="M288" i="3"/>
  <c r="L288" i="3"/>
  <c r="K288" i="3"/>
  <c r="J288" i="3"/>
  <c r="I288" i="3"/>
  <c r="H288" i="3"/>
  <c r="G288" i="3"/>
  <c r="F288" i="3"/>
  <c r="E288" i="3"/>
  <c r="D288" i="3"/>
  <c r="C288" i="3"/>
  <c r="B288" i="3"/>
  <c r="D290" i="3" l="1"/>
  <c r="D291" i="3" s="1"/>
  <c r="F290" i="3"/>
  <c r="F291" i="3" s="1"/>
  <c r="H290" i="3"/>
  <c r="H291" i="3" s="1"/>
  <c r="J290" i="3"/>
  <c r="J291" i="3" s="1"/>
  <c r="L290" i="3"/>
  <c r="L291" i="3" s="1"/>
  <c r="N290" i="3"/>
  <c r="N291" i="3" s="1"/>
  <c r="E284" i="3"/>
  <c r="E287" i="3"/>
  <c r="E286" i="3"/>
  <c r="E285" i="3"/>
  <c r="E283" i="3"/>
  <c r="E282" i="3"/>
  <c r="E281" i="3"/>
  <c r="E280" i="3"/>
  <c r="G284" i="3"/>
  <c r="G287" i="3"/>
  <c r="G286" i="3"/>
  <c r="G285" i="3"/>
  <c r="G283" i="3"/>
  <c r="G282" i="3"/>
  <c r="G281" i="3"/>
  <c r="G280" i="3"/>
  <c r="K284" i="3"/>
  <c r="K287" i="3"/>
  <c r="K286" i="3"/>
  <c r="K285" i="3"/>
  <c r="K283" i="3"/>
  <c r="K282" i="3"/>
  <c r="K281" i="3"/>
  <c r="K280" i="3"/>
  <c r="M284" i="3"/>
  <c r="M287" i="3"/>
  <c r="M286" i="3"/>
  <c r="M285" i="3"/>
  <c r="M283" i="3"/>
  <c r="M282" i="3"/>
  <c r="M281" i="3"/>
  <c r="M280" i="3"/>
  <c r="Q284" i="3"/>
  <c r="Q287" i="3"/>
  <c r="Q286" i="3"/>
  <c r="Q285" i="3"/>
  <c r="Q283" i="3"/>
  <c r="Q282" i="3"/>
  <c r="Q281" i="3"/>
  <c r="Q280" i="3"/>
  <c r="S284" i="3"/>
  <c r="S287" i="3"/>
  <c r="S286" i="3"/>
  <c r="S285" i="3"/>
  <c r="S283" i="3"/>
  <c r="S282" i="3"/>
  <c r="S281" i="3"/>
  <c r="S280" i="3"/>
  <c r="B284" i="3"/>
  <c r="B287" i="3"/>
  <c r="B286" i="3"/>
  <c r="B285" i="3"/>
  <c r="B283" i="3"/>
  <c r="B282" i="3"/>
  <c r="B281" i="3"/>
  <c r="B280" i="3"/>
  <c r="D284" i="3"/>
  <c r="D287" i="3"/>
  <c r="D286" i="3"/>
  <c r="D285" i="3"/>
  <c r="D283" i="3"/>
  <c r="D282" i="3"/>
  <c r="D281" i="3"/>
  <c r="D280" i="3"/>
  <c r="F284" i="3"/>
  <c r="F287" i="3"/>
  <c r="F286" i="3"/>
  <c r="F285" i="3"/>
  <c r="F283" i="3"/>
  <c r="F282" i="3"/>
  <c r="F281" i="3"/>
  <c r="F280" i="3"/>
  <c r="H284" i="3"/>
  <c r="H287" i="3"/>
  <c r="H286" i="3"/>
  <c r="H285" i="3"/>
  <c r="H283" i="3"/>
  <c r="H282" i="3"/>
  <c r="H281" i="3"/>
  <c r="H280" i="3"/>
  <c r="J284" i="3"/>
  <c r="J287" i="3"/>
  <c r="J286" i="3"/>
  <c r="J285" i="3"/>
  <c r="J283" i="3"/>
  <c r="J282" i="3"/>
  <c r="J281" i="3"/>
  <c r="J280" i="3"/>
  <c r="L284" i="3"/>
  <c r="L287" i="3"/>
  <c r="L286" i="3"/>
  <c r="L285" i="3"/>
  <c r="L283" i="3"/>
  <c r="L282" i="3"/>
  <c r="L281" i="3"/>
  <c r="L280" i="3"/>
  <c r="N284" i="3"/>
  <c r="N287" i="3"/>
  <c r="N286" i="3"/>
  <c r="N285" i="3"/>
  <c r="N283" i="3"/>
  <c r="N282" i="3"/>
  <c r="N281" i="3"/>
  <c r="N280" i="3"/>
  <c r="P284" i="3"/>
  <c r="P287" i="3"/>
  <c r="P286" i="3"/>
  <c r="P285" i="3"/>
  <c r="P283" i="3"/>
  <c r="P282" i="3"/>
  <c r="P281" i="3"/>
  <c r="P280" i="3"/>
  <c r="R284" i="3"/>
  <c r="R287" i="3"/>
  <c r="R286" i="3"/>
  <c r="R285" i="3"/>
  <c r="R283" i="3"/>
  <c r="R282" i="3"/>
  <c r="R281" i="3"/>
  <c r="R280" i="3"/>
  <c r="C290" i="3"/>
  <c r="C291" i="3" s="1"/>
  <c r="E290" i="3"/>
  <c r="E291" i="3" s="1"/>
  <c r="G290" i="3"/>
  <c r="G291" i="3" s="1"/>
  <c r="I290" i="3"/>
  <c r="I291" i="3" s="1"/>
  <c r="K290" i="3"/>
  <c r="K291" i="3" s="1"/>
  <c r="M290" i="3"/>
  <c r="M291" i="3" s="1"/>
  <c r="C284" i="3"/>
  <c r="C287" i="3"/>
  <c r="C286" i="3"/>
  <c r="C285" i="3"/>
  <c r="C283" i="3"/>
  <c r="C282" i="3"/>
  <c r="C281" i="3"/>
  <c r="C280" i="3"/>
  <c r="I284" i="3"/>
  <c r="I287" i="3"/>
  <c r="I286" i="3"/>
  <c r="I285" i="3"/>
  <c r="I283" i="3"/>
  <c r="I282" i="3"/>
  <c r="I281" i="3"/>
  <c r="I280" i="3"/>
  <c r="O284" i="3"/>
  <c r="O287" i="3"/>
  <c r="O286" i="3"/>
  <c r="O285" i="3"/>
  <c r="O283" i="3"/>
  <c r="O282" i="3"/>
  <c r="O281" i="3"/>
  <c r="O280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6" i="3" l="1"/>
  <c r="T27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4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4" i="3" l="1"/>
  <c r="U265" i="3"/>
  <c r="U277" i="3"/>
  <c r="U276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7" i="3"/>
  <c r="O290" i="3"/>
  <c r="O291" i="3" s="1"/>
  <c r="L149" i="3"/>
  <c r="L123" i="3" s="1"/>
  <c r="L136" i="3" s="1"/>
  <c r="R277" i="3"/>
  <c r="R290" i="3"/>
  <c r="R291" i="3" s="1"/>
  <c r="S136" i="3"/>
  <c r="M149" i="3"/>
  <c r="B290" i="3"/>
  <c r="B291" i="3" s="1"/>
  <c r="Q277" i="3"/>
  <c r="Q290" i="3"/>
  <c r="Q291" i="3" s="1"/>
  <c r="B149" i="3"/>
  <c r="N149" i="3"/>
  <c r="P277" i="3"/>
  <c r="P290" i="3"/>
  <c r="P291" i="3" s="1"/>
  <c r="S277" i="3"/>
  <c r="S290" i="3"/>
  <c r="S291" i="3" s="1"/>
  <c r="J123" i="3"/>
  <c r="J136" i="3" s="1"/>
  <c r="K123" i="3"/>
  <c r="M123" i="3"/>
  <c r="U120" i="3"/>
  <c r="U266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<sst xmlns="http://schemas.openxmlformats.org/spreadsheetml/2006/main" count="734" uniqueCount="375">
  <si>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</si>
  <si>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</si>
  <si>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</si>
  <si>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</si>
  <si>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</si>
  <si>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</si>
  <si>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</si>
  <si>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</si>
  <si>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</si>
  <si>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</si>
  <si>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</si>
  <si>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</si>
  <si>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</si>
  <si>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</si>
  <si>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</si>
  <si>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</si>
  <si>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</si>
  <si>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</si>
  <si>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</si>
  <si>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</si>
  <si>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</si>
  <si>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</si>
  <si>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</si>
  <si>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</si>
  <si>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</si>
  <si>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</si>
  <si>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</si>
  <si>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</si>
  <si>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</si>
  <si>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</si>
  <si>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</si>
  <si>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</si>
  <si>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</si>
  <si>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</si>
  <si>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</si>
  <si>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</si>
  <si>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</si>
  <si>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</si>
  <si>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</si>
  <si>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</si>
  <si>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</si>
  <si>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</si>
  <si>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</si>
  <si>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</si>
  <si>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</si>
  <si>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</si>
  <si>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</si>
  <si>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</si>
  <si>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</si>
  <si>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</si>
  <si>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</si>
  <si>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</si>
  <si>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</si>
  <si>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</si>
  <si>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</si>
  <si>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</si>
  <si>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</si>
  <si>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</si>
  <si>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</si>
  <si>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</si>
  <si>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</si>
  <si>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</si>
  <si>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</si>
  <si>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</si>
  <si>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</si>
  <si>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</si>
  <si>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</si>
  <si>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</si>
  <si>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</si>
  <si>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</si>
  <si>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</si>
  <si>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</si>
  <si>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</si>
  <si>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</si>
  <si>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</si>
  <si>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</si>
  <si>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</si>
  <si>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</si>
  <si>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</si>
  <si>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</si>
  <si>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</si>
  <si>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</si>
  <si>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</si>
  <si>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</si>
  <si>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</si>
  <si>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</si>
  <si>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</si>
  <si>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</si>
  <si>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</si>
  <si>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</si>
  <si>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</si>
  <si>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</si>
  <si>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</si>
  <si>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</si>
  <si>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</si>
  <si>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</si>
  <si>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</si>
  <si>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</si>
  <si>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</si>
  <si>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</si>
  <si>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</si>
  <si>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</si>
  <si>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</si>
  <si>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</si>
  <si>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</si>
  <si>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</si>
  <si>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</si>
  <si>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</si>
  <si>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</si>
  <si>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</si>
  <si>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</si>
  <si>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</si>
  <si>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</si>
  <si>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</si>
  <si>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</si>
  <si>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</si>
  <si>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</si>
  <si>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</si>
  <si>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</si>
  <si>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</si>
  <si>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</si>
  <si>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</si>
  <si>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</si>
  <si>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</si>
  <si>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</si>
  <si>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</si>
  <si>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</si>
  <si>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</si>
  <si>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</si>
  <si>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</si>
  <si>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</si>
  <si>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</si>
  <si>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</si>
  <si>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</si>
  <si>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</si>
  <si>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</si>
  <si>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</si>
  <si>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</si>
  <si>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</si>
  <si>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</si>
  <si>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</si>
  <si>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</si>
  <si>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</si>
  <si>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</si>
  <si>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</si>
  <si>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</si>
  <si>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</si>
  <si>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</si>
  <si>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</si>
  <si>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</si>
  <si>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</si>
  <si>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</si>
  <si>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</si>
  <si>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</si>
  <si>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</si>
  <si>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</si>
  <si>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</si>
  <si>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</si>
  <si>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</si>
  <si>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</si>
  <si>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</si>
  <si>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</si>
  <si>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</si>
  <si>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</si>
  <si>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</si>
  <si>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</si>
  <si>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</si>
  <si>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</si>
  <si>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</si>
  <si>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</si>
  <si>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</si>
  <si>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</si>
  <si>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</si>
  <si>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</si>
  <si>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</si>
  <si>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</si>
  <si>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</si>
  <si>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</si>
  <si>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</si>
  <si>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</si>
  <si>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</si>
  <si>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</si>
  <si>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</si>
  <si>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</si>
  <si>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</si>
  <si>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</si>
  <si>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</si>
  <si>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</si>
  <si>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</si>
  <si>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</si>
  <si>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</si>
  <si>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</si>
  <si>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</si>
  <si>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</si>
  <si>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</si>
  <si>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</si>
  <si>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</si>
  <si>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</si>
  <si>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</si>
  <si>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</si>
  <si>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</si>
  <si>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</si>
  <si>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</si>
  <si>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</si>
  <si>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</si>
  <si>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</si>
  <si>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</si>
  <si>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</si>
  <si>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</si>
  <si>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</si>
  <si>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</si>
  <si>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</si>
  <si>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</si>
  <si>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</si>
  <si>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</si>
  <si>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</si>
  <si>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</si>
  <si>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</si>
  <si>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</si>
  <si>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</si>
  <si>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</si>
  <si>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</si>
  <si>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</si>
  <si>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</si>
  <si>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</si>
  <si>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</si>
  <si>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</si>
  <si>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</si>
  <si>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</si>
  <si>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</si>
  <si>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</si>
  <si>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</si>
  <si>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</si>
  <si>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</si>
  <si>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</si>
  <si>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</si>
  <si>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</si>
  <si>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</si>
  <si>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</si>
  <si>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</si>
  <si>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</si>
  <si>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</si>
  <si>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</si>
  <si>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</si>
  <si>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</si>
  <si>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</si>
  <si>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</si>
  <si>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</si>
  <si>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</si>
  <si>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</si>
  <si>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</si>
  <si>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</si>
  <si>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</si>
  <si>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</si>
  <si>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</si>
  <si>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</si>
  <si>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</si>
  <si>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</si>
  <si>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</si>
  <si>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</si>
  <si>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</si>
  <si>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</si>
  <si>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</si>
  <si>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</si>
  <si>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</si>
  <si>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</si>
  <si>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</si>
  <si>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</si>
  <si>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</si>
  <si>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</si>
  <si>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</si>
  <si>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</si>
  <si>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</si>
  <si>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</si>
  <si>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</si>
  <si>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</si>
  <si>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</si>
  <si>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</si>
  <si>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</si>
  <si>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</si>
  <si>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</si>
  <si>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</si>
  <si>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</si>
  <si>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</si>
  <si>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</si>
  <si>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</si>
  <si>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</si>
  <si>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</si>
  <si>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</si>
  <si>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</si>
  <si>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</si>
  <si>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</si>
  <si>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</si>
  <si>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</si>
  <si>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</si>
  <si>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</si>
  <si>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</si>
  <si>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</si>
  <si>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</si>
  <si>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</si>
  <si>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</si>
  <si>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</si>
  <si>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</si>
  <si>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</si>
  <si>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</si>
  <si>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</si>
  <si>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</si>
  <si>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</si>
  <si>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</si>
  <si>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</si>
  <si>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</si>
  <si>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</si>
  <si>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</si>
  <si>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</si>
  <si>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</si>
  <si>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</si>
  <si>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</si>
  <si>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</si>
  <si>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</si>
  <si>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</si>
  <si>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</si>
  <si>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</si>
  <si>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</si>
  <si>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</si>
  <si>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</si>
  <si>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</si>
  <si>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</si>
  <si>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</si>
  <si>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</si>
  <si>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</si>
  <si>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</si>
  <si>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</si>
  <si>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</si>
  <si>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</si>
  <si>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</si>
  <si>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</si>
  <si>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</si>
  <si>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</si>
  <si>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</si>
  <si>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</si>
  <si>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</si>
  <si>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</si>
  <si>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</si>
  <si>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</si>
  <si>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</si>
  <si>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</si>
  <si>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</si>
  <si>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</si>
  <si>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</si>
  <si>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</si>
  <si>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</si>
  <si>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</si>
  <si>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</si>
  <si>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</si>
  <si>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</si>
  <si>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</si>
  <si>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</si>
  <si>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</si>
  <si>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</si>
  <si>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</si>
  <si>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</si>
  <si>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</si>
  <si>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</si>
  <si>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</si>
  <si>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</si>
  <si>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</si>
  <si>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</si>
  <si>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</si>
  <si>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2023년 3분기 건설수주액분석</t>
    <phoneticPr fontId="13" type="noConversion"/>
  </si>
  <si>
    <t>2023년 10월 건설수주액분석</t>
    <phoneticPr fontId="13" type="noConversion"/>
  </si>
  <si>
    <t>2023. 10</t>
    <phoneticPr fontId="13" type="noConversion"/>
  </si>
  <si>
    <t>연도별 10월 누계수주액 분석</t>
    <phoneticPr fontId="13" type="noConversion"/>
  </si>
  <si>
    <t>23.10월누적</t>
    <phoneticPr fontId="12" type="noConversion"/>
  </si>
  <si>
    <t>22.10월 누적</t>
    <phoneticPr fontId="12" type="noConversion"/>
  </si>
  <si>
    <t>21.10월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</si>
</sst>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3"/>
  <sheetViews>
    <sheetView tabSelected="1" zoomScale="115" zoomScaleNormal="115" zoomScaleSheetLayoutView="70" workbookViewId="0">
      <pane ySplit="5" topLeftCell="A253" activePane="bottomLeft" state="frozen"/>
      <selection pane="bottomLeft" activeCell="A261" sqref="A261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99" t="s">
        <v>369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596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597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598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customHeight="1" thickTop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customHeight="1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customHeight="1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132916.55232427304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531" customFormat="1" ht="18" customHeight="1">
      <c r="A237" s="526" t="s">
        <v>328</v>
      </c>
      <c r="B237" s="527">
        <v>159272.6894982669</v>
      </c>
      <c r="C237" s="528">
        <v>36896.879999999997</v>
      </c>
      <c r="D237" s="528">
        <v>24701.1</v>
      </c>
      <c r="E237" s="528">
        <v>654.57000000000005</v>
      </c>
      <c r="F237" s="528">
        <v>12195.78</v>
      </c>
      <c r="G237" s="528">
        <v>1906.79</v>
      </c>
      <c r="H237" s="528">
        <v>10288.99</v>
      </c>
      <c r="I237" s="528">
        <v>122375.80949826691</v>
      </c>
      <c r="J237" s="528">
        <v>10860.391036631092</v>
      </c>
      <c r="K237" s="528">
        <v>5559.59</v>
      </c>
      <c r="L237" s="529">
        <v>111515.41846163583</v>
      </c>
      <c r="M237" s="529">
        <v>74963.068441072144</v>
      </c>
      <c r="N237" s="529">
        <v>36552.350020563688</v>
      </c>
      <c r="O237" s="529">
        <v>35561.491036631094</v>
      </c>
      <c r="P237" s="529">
        <v>6214.16</v>
      </c>
      <c r="Q237" s="529">
        <v>123711.19846163582</v>
      </c>
      <c r="R237" s="529">
        <v>76869.858441072138</v>
      </c>
      <c r="S237" s="533">
        <v>46841.340020563686</v>
      </c>
      <c r="T237" s="530"/>
      <c r="U237" s="558"/>
      <c r="X237" s="532"/>
    </row>
    <row r="238" spans="1:24" s="490" customFormat="1" ht="18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59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531" customFormat="1" ht="18" customHeight="1">
      <c r="A250" s="526" t="s">
        <v>348</v>
      </c>
      <c r="B250" s="527">
        <v>111827.71795413313</v>
      </c>
      <c r="C250" s="528">
        <v>31914.36</v>
      </c>
      <c r="D250" s="528">
        <v>23212.18</v>
      </c>
      <c r="E250" s="528">
        <v>1838.52</v>
      </c>
      <c r="F250" s="528">
        <v>8702.18</v>
      </c>
      <c r="G250" s="528">
        <v>411.92</v>
      </c>
      <c r="H250" s="528">
        <v>8290.26</v>
      </c>
      <c r="I250" s="528">
        <v>79913.357954133127</v>
      </c>
      <c r="J250" s="528">
        <v>11496.066093202811</v>
      </c>
      <c r="K250" s="528">
        <v>6083.9240405447417</v>
      </c>
      <c r="L250" s="529">
        <v>68417.291860930331</v>
      </c>
      <c r="M250" s="529">
        <v>42729.85581958769</v>
      </c>
      <c r="N250" s="529">
        <v>25687.436041342626</v>
      </c>
      <c r="O250" s="529">
        <v>34708.246093202812</v>
      </c>
      <c r="P250" s="529">
        <v>7922.4440405447422</v>
      </c>
      <c r="Q250" s="529">
        <v>77119.471860930324</v>
      </c>
      <c r="R250" s="529">
        <v>43141.775819587689</v>
      </c>
      <c r="S250" s="533">
        <v>33977.696041342628</v>
      </c>
      <c r="T250" s="530"/>
      <c r="U250" s="558"/>
      <c r="X250" s="532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490" customFormat="1" ht="18" customHeight="1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>
      <c r="A253" s="295" t="s">
        <v>351</v>
      </c>
      <c r="B253" s="562">
        <f>SUM(B241:B252)</f>
        <v>2297489.9692692319</v>
      </c>
      <c r="C253" s="562">
        <f t="shared" ref="C253:S253" si="17">SUM(C241:C252)</f>
        <v>568563.01</v>
      </c>
      <c r="D253" s="562">
        <f t="shared" si="17"/>
        <v>363409.97000000003</v>
      </c>
      <c r="E253" s="562">
        <f t="shared" si="17"/>
        <v>36811.089487711877</v>
      </c>
      <c r="F253" s="562">
        <f t="shared" si="17"/>
        <v>205153.03999999998</v>
      </c>
      <c r="G253" s="562">
        <f t="shared" si="17"/>
        <v>52040.75</v>
      </c>
      <c r="H253" s="562">
        <f t="shared" si="17"/>
        <v>153112.29</v>
      </c>
      <c r="I253" s="562">
        <f t="shared" si="17"/>
        <v>1728926.9592692317</v>
      </c>
      <c r="J253" s="562">
        <f t="shared" si="17"/>
        <v>246269.85262990487</v>
      </c>
      <c r="K253" s="562">
        <f t="shared" si="17"/>
        <v>151113.15554900866</v>
      </c>
      <c r="L253" s="562">
        <f t="shared" si="17"/>
        <v>1482657.106639327</v>
      </c>
      <c r="M253" s="562">
        <f t="shared" si="17"/>
        <v>808133.16723160481</v>
      </c>
      <c r="N253" s="562">
        <f t="shared" si="17"/>
        <v>674523.93940772221</v>
      </c>
      <c r="O253" s="562">
        <f t="shared" si="17"/>
        <v>609679.82262990484</v>
      </c>
      <c r="P253" s="562">
        <f t="shared" si="17"/>
        <v>187924.24503672056</v>
      </c>
      <c r="Q253" s="562">
        <f t="shared" si="17"/>
        <v>1687810.1466393268</v>
      </c>
      <c r="R253" s="562">
        <f t="shared" si="17"/>
        <v>860173.91723160469</v>
      </c>
      <c r="S253" s="563">
        <f t="shared" si="17"/>
        <v>827636.22940772201</v>
      </c>
      <c r="T253" s="482"/>
      <c r="U253" s="560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490" customFormat="1" ht="18" customHeight="1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490" customFormat="1" ht="18" customHeight="1">
      <c r="A262" s="430" t="s">
        <v>366</v>
      </c>
      <c r="B262" s="485">
        <v>135660.74969902536</v>
      </c>
      <c r="C262" s="485">
        <v>23790.58</v>
      </c>
      <c r="D262" s="485">
        <v>12738.85</v>
      </c>
      <c r="E262" s="485">
        <v>909.17</v>
      </c>
      <c r="F262" s="485">
        <v>11051.73</v>
      </c>
      <c r="G262" s="485">
        <v>831.54</v>
      </c>
      <c r="H262" s="485">
        <v>10220.19</v>
      </c>
      <c r="I262" s="485">
        <v>111870.16969902535</v>
      </c>
      <c r="J262" s="485">
        <v>34911.606059617683</v>
      </c>
      <c r="K262" s="485">
        <v>13530.56</v>
      </c>
      <c r="L262" s="485">
        <v>76958.563639407686</v>
      </c>
      <c r="M262" s="485">
        <v>50441.122499983336</v>
      </c>
      <c r="N262" s="485">
        <v>26517.44113942434</v>
      </c>
      <c r="O262" s="485">
        <v>47650.456059617682</v>
      </c>
      <c r="P262" s="485">
        <v>14439.73</v>
      </c>
      <c r="Q262" s="485">
        <v>88010.293639407682</v>
      </c>
      <c r="R262" s="485">
        <v>51272.662499983337</v>
      </c>
      <c r="S262" s="557">
        <v>36737.631139424338</v>
      </c>
      <c r="T262" s="489"/>
      <c r="U262" s="557"/>
      <c r="X262" s="491"/>
    </row>
    <row r="263" spans="1:24" s="531" customFormat="1" ht="18" customHeight="1">
      <c r="A263" s="526" t="s">
        <v>370</v>
      </c>
      <c r="B263" s="527">
        <v>141728.69167904154</v>
      </c>
      <c r="C263" s="527">
        <v>33589.86</v>
      </c>
      <c r="D263" s="527">
        <v>14155.69</v>
      </c>
      <c r="E263" s="527">
        <v>1100.26</v>
      </c>
      <c r="F263" s="527">
        <v>19434.169999999998</v>
      </c>
      <c r="G263" s="527">
        <v>5091.38</v>
      </c>
      <c r="H263" s="527">
        <v>14342.79</v>
      </c>
      <c r="I263" s="527">
        <v>108138.83167904156</v>
      </c>
      <c r="J263" s="527">
        <v>13423.781793859696</v>
      </c>
      <c r="K263" s="527">
        <v>4287.0943963135451</v>
      </c>
      <c r="L263" s="527">
        <v>94715.049885181856</v>
      </c>
      <c r="M263" s="527">
        <v>57608.613094646251</v>
      </c>
      <c r="N263" s="527">
        <v>37106.436790535605</v>
      </c>
      <c r="O263" s="527">
        <v>27579.471793859699</v>
      </c>
      <c r="P263" s="527">
        <v>5387.3543963135453</v>
      </c>
      <c r="Q263" s="527">
        <v>114149.21988518185</v>
      </c>
      <c r="R263" s="527">
        <v>62699.993094646248</v>
      </c>
      <c r="S263" s="558">
        <v>51449.226790535606</v>
      </c>
      <c r="T263" s="530"/>
      <c r="U263" s="558"/>
      <c r="X263" s="532"/>
    </row>
    <row r="264" spans="1:24" s="181" customFormat="1" ht="18" customHeight="1">
      <c r="A264" s="362" t="s">
        <v>155</v>
      </c>
      <c r="B264" s="363">
        <f>(B263-B262)/B262*100</f>
        <v>4.4728795863788298</v>
      </c>
      <c r="C264" s="363">
        <f t="shared" ref="C264:S264" si="18">(C263-C262)/C262*100</f>
        <v>41.189748211266803</v>
      </c>
      <c r="D264" s="363">
        <f t="shared" si="18"/>
        <v>11.122197058604192</v>
      </c>
      <c r="E264" s="363">
        <f t="shared" si="18"/>
        <v>21.018071427785788</v>
      </c>
      <c r="F264" s="363">
        <f t="shared" si="18"/>
        <v>75.847310783017676</v>
      </c>
      <c r="G264" s="363">
        <f t="shared" si="18"/>
        <v>512.28323351853192</v>
      </c>
      <c r="H264" s="363">
        <f t="shared" si="18"/>
        <v>40.337801939102896</v>
      </c>
      <c r="I264" s="363">
        <f t="shared" si="18"/>
        <v>-3.3354182174055538</v>
      </c>
      <c r="J264" s="363">
        <f t="shared" si="18"/>
        <v>-61.549228726583827</v>
      </c>
      <c r="K264" s="363">
        <f t="shared" si="18"/>
        <v>-68.315469601305892</v>
      </c>
      <c r="L264" s="363">
        <f t="shared" si="18"/>
        <v>23.072788012225473</v>
      </c>
      <c r="M264" s="363">
        <f t="shared" si="18"/>
        <v>14.209617548985518</v>
      </c>
      <c r="N264" s="363">
        <f t="shared" si="18"/>
        <v>39.93219253485308</v>
      </c>
      <c r="O264" s="363">
        <f t="shared" si="18"/>
        <v>-42.121284716868715</v>
      </c>
      <c r="P264" s="363">
        <f t="shared" si="18"/>
        <v>-62.690753938518618</v>
      </c>
      <c r="Q264" s="363">
        <f t="shared" si="18"/>
        <v>29.699851193395123</v>
      </c>
      <c r="R264" s="363">
        <f t="shared" si="18"/>
        <v>22.287375060085139</v>
      </c>
      <c r="S264" s="503">
        <f t="shared" si="18"/>
        <v>40.04503065338848</v>
      </c>
      <c r="T264" s="500" t="e">
        <f t="shared" ref="T264" si="19">(T244-T243)/T243*100</f>
        <v>#DIV/0!</v>
      </c>
      <c r="U264" s="503" t="e">
        <f t="shared" ref="U264" si="20">(U244-U243)/U243*100</f>
        <v>#DIV/0!</v>
      </c>
    </row>
    <row r="265" spans="1:24" s="182" customFormat="1" ht="18" customHeight="1">
      <c r="A265" s="298" t="s">
        <v>156</v>
      </c>
      <c r="B265" s="418">
        <f>(B263-B250)/B250*100</f>
        <v>26.738427888846388</v>
      </c>
      <c r="C265" s="418">
        <f t="shared" ref="C265:S265" si="21">(C263-C250)/C250*100</f>
        <v>5.2499877797956787</v>
      </c>
      <c r="D265" s="418">
        <f t="shared" si="21"/>
        <v>-39.016111369117418</v>
      </c>
      <c r="E265" s="418">
        <f t="shared" si="21"/>
        <v>-40.15512477427496</v>
      </c>
      <c r="F265" s="418">
        <f t="shared" si="21"/>
        <v>123.32530469376637</v>
      </c>
      <c r="G265" s="418">
        <f t="shared" si="21"/>
        <v>1136.0118469605748</v>
      </c>
      <c r="H265" s="418">
        <f t="shared" si="21"/>
        <v>73.007722315102313</v>
      </c>
      <c r="I265" s="418">
        <f t="shared" si="21"/>
        <v>35.320094721972076</v>
      </c>
      <c r="J265" s="418">
        <f t="shared" si="21"/>
        <v>16.768481365957616</v>
      </c>
      <c r="K265" s="418">
        <f t="shared" si="21"/>
        <v>-29.53405782611172</v>
      </c>
      <c r="L265" s="418">
        <f t="shared" si="21"/>
        <v>38.437297514941321</v>
      </c>
      <c r="M265" s="418">
        <f t="shared" si="21"/>
        <v>34.820518323017666</v>
      </c>
      <c r="N265" s="418">
        <f t="shared" si="21"/>
        <v>44.453641581100875</v>
      </c>
      <c r="O265" s="418">
        <f t="shared" si="21"/>
        <v>-20.539137241910925</v>
      </c>
      <c r="P265" s="418">
        <f t="shared" si="21"/>
        <v>-31.998833077991495</v>
      </c>
      <c r="Q265" s="418">
        <f t="shared" si="21"/>
        <v>48.016080933525245</v>
      </c>
      <c r="R265" s="418">
        <f t="shared" si="21"/>
        <v>45.334752460927973</v>
      </c>
      <c r="S265" s="504">
        <f t="shared" si="21"/>
        <v>51.420586987223494</v>
      </c>
      <c r="T265" s="501" t="e">
        <f t="shared" ref="T265:U265" si="22">(T244-T231)/T231*100</f>
        <v>#DIV/0!</v>
      </c>
      <c r="U265" s="504" t="e">
        <f t="shared" si="22"/>
        <v>#DIV/0!</v>
      </c>
    </row>
    <row r="266" spans="1:24" s="181" customFormat="1" ht="18" customHeight="1" thickBot="1">
      <c r="A266" s="299" t="s">
        <v>355</v>
      </c>
      <c r="B266" s="422">
        <f>(B263-B237)/B237*100</f>
        <v>-11.015069736369501</v>
      </c>
      <c r="C266" s="422">
        <f t="shared" ref="C266:S266" si="23">(C263-C237)/C237*100</f>
        <v>-8.9628716574409459</v>
      </c>
      <c r="D266" s="422">
        <f t="shared" si="23"/>
        <v>-42.692066345223481</v>
      </c>
      <c r="E266" s="422">
        <f t="shared" si="23"/>
        <v>68.088974441236218</v>
      </c>
      <c r="F266" s="422">
        <f t="shared" si="23"/>
        <v>59.351595387912845</v>
      </c>
      <c r="G266" s="422">
        <f t="shared" si="23"/>
        <v>167.01314775093221</v>
      </c>
      <c r="H266" s="422">
        <f t="shared" si="23"/>
        <v>39.399396830981473</v>
      </c>
      <c r="I266" s="422">
        <f t="shared" si="23"/>
        <v>-11.633817073485412</v>
      </c>
      <c r="J266" s="422">
        <f t="shared" si="23"/>
        <v>23.603116578238527</v>
      </c>
      <c r="K266" s="422">
        <f t="shared" si="23"/>
        <v>-22.888299383344009</v>
      </c>
      <c r="L266" s="422">
        <f t="shared" si="23"/>
        <v>-15.065511844206306</v>
      </c>
      <c r="M266" s="422">
        <f t="shared" si="23"/>
        <v>-23.150673668151789</v>
      </c>
      <c r="N266" s="422">
        <f t="shared" si="23"/>
        <v>1.5158718103219009</v>
      </c>
      <c r="O266" s="422">
        <f t="shared" si="23"/>
        <v>-22.445682141250199</v>
      </c>
      <c r="P266" s="422">
        <f t="shared" si="23"/>
        <v>-13.305186922873801</v>
      </c>
      <c r="Q266" s="422">
        <f t="shared" si="23"/>
        <v>-7.7292748719262008</v>
      </c>
      <c r="R266" s="422">
        <f t="shared" si="23"/>
        <v>-18.433578041890637</v>
      </c>
      <c r="S266" s="505">
        <f t="shared" si="23"/>
        <v>9.8372223509169974</v>
      </c>
      <c r="T266" s="502" t="e">
        <f>(T244-T218)/T218*100</f>
        <v>#DIV/0!</v>
      </c>
      <c r="U266" s="505" t="e">
        <f>(U244-U218)/U218*100</f>
        <v>#DIV/0!</v>
      </c>
    </row>
    <row r="267" spans="1:24" s="181" customFormat="1" ht="12" customHeight="1">
      <c r="A267" s="184"/>
      <c r="B267" s="185"/>
      <c r="C267" s="185"/>
      <c r="D267" s="185"/>
      <c r="E267" s="185"/>
      <c r="F267" s="185"/>
      <c r="G267" s="185"/>
      <c r="H267" s="185"/>
      <c r="I267" s="185"/>
      <c r="J267" s="185"/>
      <c r="K267" s="185"/>
      <c r="L267" s="185"/>
      <c r="M267" s="185"/>
      <c r="N267" s="185"/>
      <c r="O267" s="185"/>
      <c r="P267" s="185"/>
      <c r="Q267" s="185"/>
      <c r="R267" s="185"/>
      <c r="S267" s="185"/>
      <c r="T267" s="185"/>
      <c r="U267" s="185"/>
    </row>
    <row r="268" spans="1:24" s="186" customFormat="1" ht="22.5" customHeight="1">
      <c r="A268" s="600" t="s">
        <v>371</v>
      </c>
      <c r="B268" s="600"/>
      <c r="C268" s="600"/>
      <c r="D268" s="600"/>
      <c r="E268" s="600"/>
      <c r="F268" s="600"/>
      <c r="G268" s="600"/>
      <c r="H268" s="600"/>
      <c r="I268" s="600"/>
      <c r="J268" s="600"/>
      <c r="K268" s="600"/>
      <c r="L268" s="600"/>
      <c r="M268" s="600"/>
      <c r="N268" s="600"/>
      <c r="O268" s="600"/>
      <c r="P268" s="600"/>
      <c r="Q268" s="600"/>
      <c r="R268" s="600"/>
      <c r="S268" s="600"/>
      <c r="U268" s="187"/>
    </row>
    <row r="269" spans="1:24" s="188" customFormat="1" ht="11.25" customHeight="1">
      <c r="A269" s="5" t="s">
        <v>326</v>
      </c>
      <c r="B269" s="6" t="s">
        <v>0</v>
      </c>
      <c r="C269" s="302" t="s">
        <v>1</v>
      </c>
      <c r="D269" s="302"/>
      <c r="E269" s="302"/>
      <c r="F269" s="302"/>
      <c r="G269" s="302"/>
      <c r="H269" s="303"/>
      <c r="I269" s="313" t="s">
        <v>2</v>
      </c>
      <c r="J269" s="313"/>
      <c r="K269" s="313"/>
      <c r="L269" s="313"/>
      <c r="M269" s="313"/>
      <c r="N269" s="341"/>
      <c r="O269" s="325" t="s">
        <v>3</v>
      </c>
      <c r="P269" s="325"/>
      <c r="Q269" s="326" t="s">
        <v>4</v>
      </c>
      <c r="R269" s="325"/>
      <c r="S269" s="327"/>
      <c r="U269" s="189"/>
    </row>
    <row r="270" spans="1:24" s="188" customFormat="1" ht="11.25" customHeight="1">
      <c r="A270" s="7"/>
      <c r="B270" s="8"/>
      <c r="C270" s="336"/>
      <c r="D270" s="305" t="s">
        <v>3</v>
      </c>
      <c r="E270" s="306"/>
      <c r="F270" s="305" t="s">
        <v>4</v>
      </c>
      <c r="G270" s="302"/>
      <c r="H270" s="303"/>
      <c r="I270" s="315"/>
      <c r="J270" s="316" t="s">
        <v>3</v>
      </c>
      <c r="K270" s="317"/>
      <c r="L270" s="318" t="s">
        <v>4</v>
      </c>
      <c r="M270" s="313"/>
      <c r="N270" s="314"/>
      <c r="O270" s="343"/>
      <c r="P270" s="344"/>
      <c r="Q270" s="345"/>
      <c r="R270" s="343"/>
      <c r="S270" s="346"/>
      <c r="U270" s="189"/>
    </row>
    <row r="271" spans="1:24" s="190" customFormat="1" ht="11.25" customHeight="1" thickBot="1">
      <c r="A271" s="7"/>
      <c r="B271" s="8"/>
      <c r="C271" s="336"/>
      <c r="D271" s="337"/>
      <c r="E271" s="338" t="s">
        <v>66</v>
      </c>
      <c r="F271" s="339"/>
      <c r="G271" s="340" t="s">
        <v>5</v>
      </c>
      <c r="H271" s="303" t="s">
        <v>6</v>
      </c>
      <c r="I271" s="315"/>
      <c r="J271" s="334"/>
      <c r="K271" s="318" t="s">
        <v>66</v>
      </c>
      <c r="L271" s="342"/>
      <c r="M271" s="335" t="s">
        <v>5</v>
      </c>
      <c r="N271" s="314" t="s">
        <v>6</v>
      </c>
      <c r="O271" s="346"/>
      <c r="P271" s="326" t="s">
        <v>66</v>
      </c>
      <c r="Q271" s="345"/>
      <c r="R271" s="347" t="s">
        <v>5</v>
      </c>
      <c r="S271" s="327" t="s">
        <v>6</v>
      </c>
      <c r="U271" s="191"/>
    </row>
    <row r="272" spans="1:24" ht="18" thickTop="1">
      <c r="A272" s="192" t="s">
        <v>372</v>
      </c>
      <c r="B272" s="193">
        <f>SUM(B254:B263)</f>
        <v>1419678.6096529881</v>
      </c>
      <c r="C272" s="419">
        <f t="shared" ref="C272:S272" si="24">SUM(C254:C263)</f>
        <v>388460.45999999996</v>
      </c>
      <c r="D272" s="419">
        <f t="shared" si="24"/>
        <v>241428.78</v>
      </c>
      <c r="E272" s="419">
        <f t="shared" si="24"/>
        <v>16545.88</v>
      </c>
      <c r="F272" s="419">
        <f t="shared" si="24"/>
        <v>147031.67999999999</v>
      </c>
      <c r="G272" s="419">
        <f t="shared" si="24"/>
        <v>28243.81</v>
      </c>
      <c r="H272" s="419">
        <f t="shared" si="24"/>
        <v>118787.87</v>
      </c>
      <c r="I272" s="419">
        <f t="shared" si="24"/>
        <v>1031218.1496529882</v>
      </c>
      <c r="J272" s="419">
        <f t="shared" si="24"/>
        <v>238423.80536202044</v>
      </c>
      <c r="K272" s="419">
        <f t="shared" si="24"/>
        <v>144487.13315028654</v>
      </c>
      <c r="L272" s="419">
        <f t="shared" si="24"/>
        <v>792794.34429096768</v>
      </c>
      <c r="M272" s="419">
        <f t="shared" si="24"/>
        <v>419365.3222274835</v>
      </c>
      <c r="N272" s="419">
        <f t="shared" si="24"/>
        <v>373429.02206348418</v>
      </c>
      <c r="O272" s="419">
        <f t="shared" si="24"/>
        <v>479852.58536202047</v>
      </c>
      <c r="P272" s="419">
        <f t="shared" si="24"/>
        <v>161033.0131502866</v>
      </c>
      <c r="Q272" s="419">
        <f t="shared" si="24"/>
        <v>939826.02429096773</v>
      </c>
      <c r="R272" s="419">
        <f t="shared" si="24"/>
        <v>447609.13222748355</v>
      </c>
      <c r="S272" s="419">
        <f t="shared" si="24"/>
        <v>492216.89206348424</v>
      </c>
      <c r="T272" s="419">
        <f>SUM(T241:T241)</f>
        <v>0</v>
      </c>
      <c r="U272" s="419">
        <f>SUM(U241:U241)</f>
        <v>0</v>
      </c>
    </row>
    <row r="273" spans="1:21" ht="17.25">
      <c r="A273" s="348" t="s">
        <v>373</v>
      </c>
      <c r="B273" s="194">
        <f>SUM(B241:B250)</f>
        <v>1839309.3317006603</v>
      </c>
      <c r="C273" s="420">
        <f t="shared" ref="C273:S273" si="25">SUM(C241:C250)</f>
        <v>422242.69</v>
      </c>
      <c r="D273" s="420">
        <f t="shared" si="25"/>
        <v>281402.39</v>
      </c>
      <c r="E273" s="420">
        <f t="shared" si="25"/>
        <v>33063.299487711884</v>
      </c>
      <c r="F273" s="420">
        <f t="shared" si="25"/>
        <v>140840.29999999999</v>
      </c>
      <c r="G273" s="420">
        <f t="shared" si="25"/>
        <v>34615.81</v>
      </c>
      <c r="H273" s="420">
        <f t="shared" si="25"/>
        <v>106224.49</v>
      </c>
      <c r="I273" s="420">
        <f t="shared" si="25"/>
        <v>1417066.6417006601</v>
      </c>
      <c r="J273" s="420">
        <f t="shared" si="25"/>
        <v>170867.08585712448</v>
      </c>
      <c r="K273" s="420">
        <f t="shared" si="25"/>
        <v>104992.70554900865</v>
      </c>
      <c r="L273" s="420">
        <f t="shared" si="25"/>
        <v>1246199.555843536</v>
      </c>
      <c r="M273" s="420">
        <f t="shared" si="25"/>
        <v>656655.42322228174</v>
      </c>
      <c r="N273" s="420">
        <f t="shared" si="25"/>
        <v>589544.13262125431</v>
      </c>
      <c r="O273" s="420">
        <f t="shared" si="25"/>
        <v>452269.47585712443</v>
      </c>
      <c r="P273" s="420">
        <f t="shared" si="25"/>
        <v>138056.00503672057</v>
      </c>
      <c r="Q273" s="420">
        <f t="shared" si="25"/>
        <v>1387039.8558435359</v>
      </c>
      <c r="R273" s="420">
        <f t="shared" si="25"/>
        <v>691271.23322228156</v>
      </c>
      <c r="S273" s="420">
        <f t="shared" si="25"/>
        <v>695768.62262125406</v>
      </c>
      <c r="T273" s="420">
        <f>SUM(T228:T228)</f>
        <v>0</v>
      </c>
      <c r="U273" s="420">
        <f>SUM(U228:U228)</f>
        <v>0</v>
      </c>
    </row>
    <row r="274" spans="1:21" ht="17.25">
      <c r="A274" s="348" t="s">
        <v>374</v>
      </c>
      <c r="B274" s="195">
        <f>SUM(B228:B237)</f>
        <v>1640263.9347048688</v>
      </c>
      <c r="C274" s="421">
        <f t="shared" ref="C274:S274" si="26">SUM(C228:C237)</f>
        <v>396723.6</v>
      </c>
      <c r="D274" s="421">
        <f t="shared" si="26"/>
        <v>264386.20999999996</v>
      </c>
      <c r="E274" s="421">
        <f t="shared" si="26"/>
        <v>14048.293418501138</v>
      </c>
      <c r="F274" s="421">
        <f t="shared" si="26"/>
        <v>132337.38999999998</v>
      </c>
      <c r="G274" s="421">
        <f t="shared" si="26"/>
        <v>23196.03</v>
      </c>
      <c r="H274" s="421">
        <f t="shared" si="26"/>
        <v>109141.36000000002</v>
      </c>
      <c r="I274" s="421">
        <f t="shared" si="26"/>
        <v>1243540.334704869</v>
      </c>
      <c r="J274" s="421">
        <f t="shared" si="26"/>
        <v>121634.00227229248</v>
      </c>
      <c r="K274" s="421">
        <f t="shared" si="26"/>
        <v>59877.683418501154</v>
      </c>
      <c r="L274" s="421">
        <f t="shared" si="26"/>
        <v>1121906.3324325765</v>
      </c>
      <c r="M274" s="421">
        <f t="shared" si="26"/>
        <v>633212.13522674644</v>
      </c>
      <c r="N274" s="421">
        <f t="shared" si="26"/>
        <v>488694.19720582996</v>
      </c>
      <c r="O274" s="421">
        <f t="shared" si="26"/>
        <v>386020.21227229247</v>
      </c>
      <c r="P274" s="421">
        <f t="shared" si="26"/>
        <v>73925.976837002279</v>
      </c>
      <c r="Q274" s="421">
        <f t="shared" si="26"/>
        <v>1254243.7224325764</v>
      </c>
      <c r="R274" s="421">
        <f t="shared" si="26"/>
        <v>656408.16522674647</v>
      </c>
      <c r="S274" s="421">
        <f t="shared" si="26"/>
        <v>597835.55720583</v>
      </c>
      <c r="T274" s="421">
        <f>SUM(T215:T215)</f>
        <v>0</v>
      </c>
      <c r="U274" s="421">
        <f>SUM(U215:U215)</f>
        <v>0</v>
      </c>
    </row>
    <row r="275" spans="1:21" ht="17.25" hidden="1">
      <c r="A275" s="348" t="s">
        <v>193</v>
      </c>
      <c r="B275" s="195">
        <f t="shared" ref="B275:S275" si="27">SUM(B124:B130)</f>
        <v>458926</v>
      </c>
      <c r="C275" s="195">
        <f t="shared" si="27"/>
        <v>172692</v>
      </c>
      <c r="D275" s="195">
        <f t="shared" si="27"/>
        <v>107762</v>
      </c>
      <c r="E275" s="195">
        <f t="shared" si="27"/>
        <v>10668</v>
      </c>
      <c r="F275" s="195">
        <f t="shared" si="27"/>
        <v>64930</v>
      </c>
      <c r="G275" s="195">
        <f t="shared" si="27"/>
        <v>14677</v>
      </c>
      <c r="H275" s="195">
        <f t="shared" si="27"/>
        <v>50253</v>
      </c>
      <c r="I275" s="195">
        <f t="shared" si="27"/>
        <v>286233</v>
      </c>
      <c r="J275" s="195">
        <f t="shared" si="27"/>
        <v>48335</v>
      </c>
      <c r="K275" s="195">
        <f t="shared" si="27"/>
        <v>24478</v>
      </c>
      <c r="L275" s="195">
        <f t="shared" si="27"/>
        <v>237898</v>
      </c>
      <c r="M275" s="195">
        <f t="shared" si="27"/>
        <v>123239</v>
      </c>
      <c r="N275" s="195">
        <f t="shared" si="27"/>
        <v>114657</v>
      </c>
      <c r="O275" s="195">
        <f t="shared" si="27"/>
        <v>156098</v>
      </c>
      <c r="P275" s="195">
        <f t="shared" si="27"/>
        <v>35148</v>
      </c>
      <c r="Q275" s="195">
        <f t="shared" si="27"/>
        <v>302828</v>
      </c>
      <c r="R275" s="195">
        <f t="shared" si="27"/>
        <v>137917</v>
      </c>
      <c r="S275" s="195">
        <f t="shared" si="27"/>
        <v>164911</v>
      </c>
      <c r="T275" s="127"/>
      <c r="U275" s="89"/>
    </row>
    <row r="276" spans="1:21" ht="17.25">
      <c r="A276" s="349" t="s">
        <v>161</v>
      </c>
      <c r="B276" s="196">
        <f>100*(B272/B273-1)</f>
        <v>-22.814581256958753</v>
      </c>
      <c r="C276" s="196">
        <f t="shared" ref="C276:S276" si="28">100*(C272/C273-1)</f>
        <v>-8.0006666308421011</v>
      </c>
      <c r="D276" s="196">
        <f t="shared" si="28"/>
        <v>-14.205142323062713</v>
      </c>
      <c r="E276" s="196">
        <f t="shared" si="28"/>
        <v>-49.956960568471551</v>
      </c>
      <c r="F276" s="196">
        <f t="shared" si="28"/>
        <v>4.3960286934918491</v>
      </c>
      <c r="G276" s="196">
        <f t="shared" si="28"/>
        <v>-18.407773788913207</v>
      </c>
      <c r="H276" s="196">
        <f t="shared" si="28"/>
        <v>11.827197287555812</v>
      </c>
      <c r="I276" s="196">
        <f t="shared" si="28"/>
        <v>-27.228676527492357</v>
      </c>
      <c r="J276" s="196">
        <f t="shared" si="28"/>
        <v>39.537585115360073</v>
      </c>
      <c r="K276" s="196">
        <f t="shared" si="28"/>
        <v>37.616353816925518</v>
      </c>
      <c r="L276" s="196">
        <f t="shared" si="28"/>
        <v>-36.383034276213031</v>
      </c>
      <c r="M276" s="196">
        <f t="shared" si="28"/>
        <v>-36.136167098169857</v>
      </c>
      <c r="N276" s="196">
        <f t="shared" si="28"/>
        <v>-36.658003803187832</v>
      </c>
      <c r="O276" s="196">
        <f t="shared" si="28"/>
        <v>6.0988218257757909</v>
      </c>
      <c r="P276" s="196">
        <f t="shared" si="28"/>
        <v>16.643251488737864</v>
      </c>
      <c r="Q276" s="196">
        <f t="shared" si="28"/>
        <v>-32.242320194944405</v>
      </c>
      <c r="R276" s="196">
        <f t="shared" si="28"/>
        <v>-35.248407467933397</v>
      </c>
      <c r="S276" s="196">
        <f t="shared" si="28"/>
        <v>-29.255664015273432</v>
      </c>
      <c r="T276" s="128" t="e">
        <f t="shared" ref="T276:U276" si="29">100*(T272/T273-1)</f>
        <v>#DIV/0!</v>
      </c>
      <c r="U276" s="103" t="e">
        <f t="shared" si="29"/>
        <v>#DIV/0!</v>
      </c>
    </row>
    <row r="277" spans="1:21" ht="17.25">
      <c r="A277" s="348" t="s">
        <v>162</v>
      </c>
      <c r="B277" s="197">
        <f>100*(B272/B274-1)</f>
        <v>-13.448160407890109</v>
      </c>
      <c r="C277" s="197">
        <f t="shared" ref="C277:S277" si="30">100*(C272/C274-1)</f>
        <v>-2.0828455882130559</v>
      </c>
      <c r="D277" s="197">
        <f t="shared" si="30"/>
        <v>-8.6832932776637506</v>
      </c>
      <c r="E277" s="197">
        <f t="shared" si="30"/>
        <v>17.778576422739167</v>
      </c>
      <c r="F277" s="197">
        <f t="shared" si="30"/>
        <v>11.103657099478848</v>
      </c>
      <c r="G277" s="197">
        <f t="shared" si="30"/>
        <v>21.761396238925389</v>
      </c>
      <c r="H277" s="197">
        <f t="shared" si="30"/>
        <v>8.8385466334668816</v>
      </c>
      <c r="I277" s="197">
        <f t="shared" si="30"/>
        <v>-17.074008709357347</v>
      </c>
      <c r="J277" s="197">
        <f t="shared" si="30"/>
        <v>96.017397198095836</v>
      </c>
      <c r="K277" s="197">
        <f t="shared" si="30"/>
        <v>141.30381287537008</v>
      </c>
      <c r="L277" s="197">
        <f t="shared" si="30"/>
        <v>-29.335068234084282</v>
      </c>
      <c r="M277" s="197">
        <f t="shared" si="30"/>
        <v>-33.771749008361432</v>
      </c>
      <c r="N277" s="197">
        <f t="shared" si="30"/>
        <v>-23.586360509576089</v>
      </c>
      <c r="O277" s="197">
        <f t="shared" si="30"/>
        <v>24.307632115268653</v>
      </c>
      <c r="P277" s="197">
        <f t="shared" si="30"/>
        <v>117.83007819476592</v>
      </c>
      <c r="Q277" s="197">
        <f t="shared" si="30"/>
        <v>-25.068309493453377</v>
      </c>
      <c r="R277" s="197">
        <f t="shared" si="30"/>
        <v>-31.809329021240373</v>
      </c>
      <c r="S277" s="197">
        <f t="shared" si="30"/>
        <v>-17.666842306266862</v>
      </c>
      <c r="T277" s="129" t="e">
        <f t="shared" ref="T277:U277" si="31">100*(T272/T274-1)</f>
        <v>#DIV/0!</v>
      </c>
      <c r="U277" s="102" t="e">
        <f t="shared" si="31"/>
        <v>#DIV/0!</v>
      </c>
    </row>
    <row r="278" spans="1:21" hidden="1">
      <c r="A278" t="s">
        <v>194</v>
      </c>
      <c r="B278" s="102">
        <f t="shared" ref="B278:S278" si="32">100*(B272/B275-1)</f>
        <v>209.34804514300521</v>
      </c>
      <c r="C278" s="102">
        <f t="shared" si="32"/>
        <v>124.94409700507259</v>
      </c>
      <c r="D278" s="102">
        <f t="shared" si="32"/>
        <v>124.03888198066109</v>
      </c>
      <c r="E278" s="102">
        <f t="shared" si="32"/>
        <v>55.09823772028497</v>
      </c>
      <c r="F278" s="102">
        <f t="shared" si="32"/>
        <v>126.44645002310178</v>
      </c>
      <c r="G278" s="102">
        <f t="shared" si="32"/>
        <v>92.43585201335425</v>
      </c>
      <c r="H278" s="102">
        <f t="shared" si="32"/>
        <v>136.37965892583526</v>
      </c>
      <c r="I278" s="102">
        <f t="shared" si="32"/>
        <v>260.27227805773208</v>
      </c>
      <c r="J278" s="102">
        <f t="shared" si="32"/>
        <v>393.27362234823715</v>
      </c>
      <c r="K278" s="102">
        <f t="shared" si="32"/>
        <v>490.27344207160121</v>
      </c>
      <c r="L278" s="102">
        <f t="shared" si="32"/>
        <v>233.24968864427933</v>
      </c>
      <c r="M278" s="102">
        <f t="shared" si="32"/>
        <v>240.28620990715885</v>
      </c>
      <c r="N278" s="102">
        <f t="shared" si="32"/>
        <v>225.69230144124143</v>
      </c>
      <c r="O278" s="102">
        <f t="shared" si="32"/>
        <v>207.40469792183146</v>
      </c>
      <c r="P278" s="102">
        <f t="shared" si="32"/>
        <v>358.15697379733297</v>
      </c>
      <c r="Q278" s="102">
        <f t="shared" si="32"/>
        <v>210.34977752749674</v>
      </c>
      <c r="R278" s="102">
        <f t="shared" si="32"/>
        <v>224.54964379118132</v>
      </c>
      <c r="S278" s="102">
        <f t="shared" si="32"/>
        <v>198.47426312585833</v>
      </c>
      <c r="U278" s="121" t="s">
        <v>171</v>
      </c>
    </row>
    <row r="279" spans="1:21" s="118" customFormat="1" hidden="1">
      <c r="A279" s="118" t="s">
        <v>170</v>
      </c>
      <c r="T279" s="130"/>
      <c r="U279" s="119"/>
    </row>
    <row r="280" spans="1:21" hidden="1">
      <c r="A280" s="118" t="s">
        <v>181</v>
      </c>
      <c r="B280" s="131" t="e">
        <f>B272/#REF!-1</f>
        <v>#REF!</v>
      </c>
      <c r="C280" s="131" t="e">
        <f>C272/#REF!-1</f>
        <v>#REF!</v>
      </c>
      <c r="D280" s="131" t="e">
        <f>D272/#REF!-1</f>
        <v>#REF!</v>
      </c>
      <c r="E280" s="131" t="e">
        <f>E272/#REF!-1</f>
        <v>#REF!</v>
      </c>
      <c r="F280" s="131" t="e">
        <f>F272/#REF!-1</f>
        <v>#REF!</v>
      </c>
      <c r="G280" s="131" t="e">
        <f>G272/#REF!-1</f>
        <v>#REF!</v>
      </c>
      <c r="H280" s="131" t="e">
        <f>H272/#REF!-1</f>
        <v>#REF!</v>
      </c>
      <c r="I280" s="131" t="e">
        <f>I272/#REF!-1</f>
        <v>#REF!</v>
      </c>
      <c r="J280" s="131" t="e">
        <f>J272/#REF!-1</f>
        <v>#REF!</v>
      </c>
      <c r="K280" s="131" t="e">
        <f>K272/#REF!-1</f>
        <v>#REF!</v>
      </c>
      <c r="L280" s="131" t="e">
        <f>L272/#REF!-1</f>
        <v>#REF!</v>
      </c>
      <c r="M280" s="131" t="e">
        <f>M272/#REF!-1</f>
        <v>#REF!</v>
      </c>
      <c r="N280" s="131" t="e">
        <f>N272/#REF!-1</f>
        <v>#REF!</v>
      </c>
      <c r="O280" s="131" t="e">
        <f>O272/#REF!-1</f>
        <v>#REF!</v>
      </c>
      <c r="P280" s="131" t="e">
        <f>P272/#REF!-1</f>
        <v>#REF!</v>
      </c>
      <c r="Q280" s="131" t="e">
        <f>Q272/#REF!-1</f>
        <v>#REF!</v>
      </c>
      <c r="R280" s="131" t="e">
        <f>R272/#REF!-1</f>
        <v>#REF!</v>
      </c>
      <c r="S280" s="131" t="e">
        <f>S272/#REF!-1</f>
        <v>#REF!</v>
      </c>
    </row>
    <row r="281" spans="1:21" hidden="1">
      <c r="A281" s="118" t="s">
        <v>182</v>
      </c>
      <c r="B281" s="131" t="e">
        <f>B272/#REF!-1</f>
        <v>#REF!</v>
      </c>
      <c r="C281" s="131" t="e">
        <f>C272/#REF!-1</f>
        <v>#REF!</v>
      </c>
      <c r="D281" s="131" t="e">
        <f>D272/#REF!-1</f>
        <v>#REF!</v>
      </c>
      <c r="E281" s="131" t="e">
        <f>E272/#REF!-1</f>
        <v>#REF!</v>
      </c>
      <c r="F281" s="131" t="e">
        <f>F272/#REF!-1</f>
        <v>#REF!</v>
      </c>
      <c r="G281" s="131" t="e">
        <f>G272/#REF!-1</f>
        <v>#REF!</v>
      </c>
      <c r="H281" s="131" t="e">
        <f>H272/#REF!-1</f>
        <v>#REF!</v>
      </c>
      <c r="I281" s="131" t="e">
        <f>I272/#REF!-1</f>
        <v>#REF!</v>
      </c>
      <c r="J281" s="131" t="e">
        <f>J272/#REF!-1</f>
        <v>#REF!</v>
      </c>
      <c r="K281" s="131" t="e">
        <f>K272/#REF!-1</f>
        <v>#REF!</v>
      </c>
      <c r="L281" s="131" t="e">
        <f>L272/#REF!-1</f>
        <v>#REF!</v>
      </c>
      <c r="M281" s="131" t="e">
        <f>M272/#REF!-1</f>
        <v>#REF!</v>
      </c>
      <c r="N281" s="131" t="e">
        <f>N272/#REF!-1</f>
        <v>#REF!</v>
      </c>
      <c r="O281" s="131" t="e">
        <f>O272/#REF!-1</f>
        <v>#REF!</v>
      </c>
      <c r="P281" s="131" t="e">
        <f>P272/#REF!-1</f>
        <v>#REF!</v>
      </c>
      <c r="Q281" s="131" t="e">
        <f>Q272/#REF!-1</f>
        <v>#REF!</v>
      </c>
      <c r="R281" s="131" t="e">
        <f>R272/#REF!-1</f>
        <v>#REF!</v>
      </c>
      <c r="S281" s="131" t="e">
        <f>S272/#REF!-1</f>
        <v>#REF!</v>
      </c>
    </row>
    <row r="282" spans="1:21" hidden="1">
      <c r="A282" s="118" t="s">
        <v>183</v>
      </c>
      <c r="B282" s="131" t="e">
        <f>B272/#REF!-1</f>
        <v>#REF!</v>
      </c>
      <c r="C282" s="131" t="e">
        <f>C272/#REF!-1</f>
        <v>#REF!</v>
      </c>
      <c r="D282" s="131" t="e">
        <f>D272/#REF!-1</f>
        <v>#REF!</v>
      </c>
      <c r="E282" s="131" t="e">
        <f>E272/#REF!-1</f>
        <v>#REF!</v>
      </c>
      <c r="F282" s="131" t="e">
        <f>F272/#REF!-1</f>
        <v>#REF!</v>
      </c>
      <c r="G282" s="131" t="e">
        <f>G272/#REF!-1</f>
        <v>#REF!</v>
      </c>
      <c r="H282" s="131" t="e">
        <f>H272/#REF!-1</f>
        <v>#REF!</v>
      </c>
      <c r="I282" s="131" t="e">
        <f>I272/#REF!-1</f>
        <v>#REF!</v>
      </c>
      <c r="J282" s="131" t="e">
        <f>J272/#REF!-1</f>
        <v>#REF!</v>
      </c>
      <c r="K282" s="131" t="e">
        <f>K272/#REF!-1</f>
        <v>#REF!</v>
      </c>
      <c r="L282" s="131" t="e">
        <f>L272/#REF!-1</f>
        <v>#REF!</v>
      </c>
      <c r="M282" s="131" t="e">
        <f>M272/#REF!-1</f>
        <v>#REF!</v>
      </c>
      <c r="N282" s="131" t="e">
        <f>N272/#REF!-1</f>
        <v>#REF!</v>
      </c>
      <c r="O282" s="131" t="e">
        <f>O272/#REF!-1</f>
        <v>#REF!</v>
      </c>
      <c r="P282" s="131" t="e">
        <f>P272/#REF!-1</f>
        <v>#REF!</v>
      </c>
      <c r="Q282" s="131" t="e">
        <f>Q272/#REF!-1</f>
        <v>#REF!</v>
      </c>
      <c r="R282" s="131" t="e">
        <f>R272/#REF!-1</f>
        <v>#REF!</v>
      </c>
      <c r="S282" s="131" t="e">
        <f>S272/#REF!-1</f>
        <v>#REF!</v>
      </c>
    </row>
    <row r="283" spans="1:21" hidden="1">
      <c r="A283" s="118" t="s">
        <v>184</v>
      </c>
      <c r="B283" s="131" t="e">
        <f>B272/#REF!-1</f>
        <v>#REF!</v>
      </c>
      <c r="C283" s="131" t="e">
        <f>C272/#REF!-1</f>
        <v>#REF!</v>
      </c>
      <c r="D283" s="131" t="e">
        <f>D272/#REF!-1</f>
        <v>#REF!</v>
      </c>
      <c r="E283" s="131" t="e">
        <f>E272/#REF!-1</f>
        <v>#REF!</v>
      </c>
      <c r="F283" s="131" t="e">
        <f>F272/#REF!-1</f>
        <v>#REF!</v>
      </c>
      <c r="G283" s="131" t="e">
        <f>G272/#REF!-1</f>
        <v>#REF!</v>
      </c>
      <c r="H283" s="131" t="e">
        <f>H272/#REF!-1</f>
        <v>#REF!</v>
      </c>
      <c r="I283" s="131" t="e">
        <f>I272/#REF!-1</f>
        <v>#REF!</v>
      </c>
      <c r="J283" s="131" t="e">
        <f>J272/#REF!-1</f>
        <v>#REF!</v>
      </c>
      <c r="K283" s="131" t="e">
        <f>K272/#REF!-1</f>
        <v>#REF!</v>
      </c>
      <c r="L283" s="131" t="e">
        <f>L272/#REF!-1</f>
        <v>#REF!</v>
      </c>
      <c r="M283" s="131" t="e">
        <f>M272/#REF!-1</f>
        <v>#REF!</v>
      </c>
      <c r="N283" s="131" t="e">
        <f>N272/#REF!-1</f>
        <v>#REF!</v>
      </c>
      <c r="O283" s="131" t="e">
        <f>O272/#REF!-1</f>
        <v>#REF!</v>
      </c>
      <c r="P283" s="131" t="e">
        <f>P272/#REF!-1</f>
        <v>#REF!</v>
      </c>
      <c r="Q283" s="131" t="e">
        <f>Q272/#REF!-1</f>
        <v>#REF!</v>
      </c>
      <c r="R283" s="131" t="e">
        <f>R272/#REF!-1</f>
        <v>#REF!</v>
      </c>
      <c r="S283" s="131" t="e">
        <f>S272/#REF!-1</f>
        <v>#REF!</v>
      </c>
    </row>
    <row r="284" spans="1:21" hidden="1">
      <c r="A284" s="118" t="s">
        <v>185</v>
      </c>
      <c r="B284" s="131" t="e">
        <f>B272/#REF!-1</f>
        <v>#REF!</v>
      </c>
      <c r="C284" s="131" t="e">
        <f>C272/#REF!-1</f>
        <v>#REF!</v>
      </c>
      <c r="D284" s="131" t="e">
        <f>D272/#REF!-1</f>
        <v>#REF!</v>
      </c>
      <c r="E284" s="131" t="e">
        <f>E272/#REF!-1</f>
        <v>#REF!</v>
      </c>
      <c r="F284" s="131" t="e">
        <f>F272/#REF!-1</f>
        <v>#REF!</v>
      </c>
      <c r="G284" s="131" t="e">
        <f>G272/#REF!-1</f>
        <v>#REF!</v>
      </c>
      <c r="H284" s="131" t="e">
        <f>H272/#REF!-1</f>
        <v>#REF!</v>
      </c>
      <c r="I284" s="131" t="e">
        <f>I272/#REF!-1</f>
        <v>#REF!</v>
      </c>
      <c r="J284" s="131" t="e">
        <f>J272/#REF!-1</f>
        <v>#REF!</v>
      </c>
      <c r="K284" s="131" t="e">
        <f>K272/#REF!-1</f>
        <v>#REF!</v>
      </c>
      <c r="L284" s="131" t="e">
        <f>L272/#REF!-1</f>
        <v>#REF!</v>
      </c>
      <c r="M284" s="131" t="e">
        <f>M272/#REF!-1</f>
        <v>#REF!</v>
      </c>
      <c r="N284" s="131" t="e">
        <f>N272/#REF!-1</f>
        <v>#REF!</v>
      </c>
      <c r="O284" s="131" t="e">
        <f>O272/#REF!-1</f>
        <v>#REF!</v>
      </c>
      <c r="P284" s="131" t="e">
        <f>P272/#REF!-1</f>
        <v>#REF!</v>
      </c>
      <c r="Q284" s="131" t="e">
        <f>Q272/#REF!-1</f>
        <v>#REF!</v>
      </c>
      <c r="R284" s="131" t="e">
        <f>R272/#REF!-1</f>
        <v>#REF!</v>
      </c>
      <c r="S284" s="131" t="e">
        <f>S272/#REF!-1</f>
        <v>#REF!</v>
      </c>
    </row>
    <row r="285" spans="1:21" hidden="1">
      <c r="A285" s="118" t="s">
        <v>186</v>
      </c>
      <c r="B285" s="131" t="e">
        <f>B272/#REF!-1</f>
        <v>#REF!</v>
      </c>
      <c r="C285" s="131" t="e">
        <f>C272/#REF!-1</f>
        <v>#REF!</v>
      </c>
      <c r="D285" s="131" t="e">
        <f>D272/#REF!-1</f>
        <v>#REF!</v>
      </c>
      <c r="E285" s="131" t="e">
        <f>E272/#REF!-1</f>
        <v>#REF!</v>
      </c>
      <c r="F285" s="131" t="e">
        <f>F272/#REF!-1</f>
        <v>#REF!</v>
      </c>
      <c r="G285" s="131" t="e">
        <f>G272/#REF!-1</f>
        <v>#REF!</v>
      </c>
      <c r="H285" s="131" t="e">
        <f>H272/#REF!-1</f>
        <v>#REF!</v>
      </c>
      <c r="I285" s="131" t="e">
        <f>I272/#REF!-1</f>
        <v>#REF!</v>
      </c>
      <c r="J285" s="131" t="e">
        <f>J272/#REF!-1</f>
        <v>#REF!</v>
      </c>
      <c r="K285" s="131" t="e">
        <f>K272/#REF!-1</f>
        <v>#REF!</v>
      </c>
      <c r="L285" s="131" t="e">
        <f>L272/#REF!-1</f>
        <v>#REF!</v>
      </c>
      <c r="M285" s="131" t="e">
        <f>M272/#REF!-1</f>
        <v>#REF!</v>
      </c>
      <c r="N285" s="131" t="e">
        <f>N272/#REF!-1</f>
        <v>#REF!</v>
      </c>
      <c r="O285" s="131" t="e">
        <f>O272/#REF!-1</f>
        <v>#REF!</v>
      </c>
      <c r="P285" s="131" t="e">
        <f>P272/#REF!-1</f>
        <v>#REF!</v>
      </c>
      <c r="Q285" s="131" t="e">
        <f>Q272/#REF!-1</f>
        <v>#REF!</v>
      </c>
      <c r="R285" s="131" t="e">
        <f>R272/#REF!-1</f>
        <v>#REF!</v>
      </c>
      <c r="S285" s="131" t="e">
        <f>S272/#REF!-1</f>
        <v>#REF!</v>
      </c>
    </row>
    <row r="286" spans="1:21" hidden="1">
      <c r="A286" s="118" t="s">
        <v>187</v>
      </c>
      <c r="B286" s="131" t="e">
        <f>B272/#REF!-1</f>
        <v>#REF!</v>
      </c>
      <c r="C286" s="131" t="e">
        <f>C272/#REF!-1</f>
        <v>#REF!</v>
      </c>
      <c r="D286" s="131" t="e">
        <f>D272/#REF!-1</f>
        <v>#REF!</v>
      </c>
      <c r="E286" s="131" t="e">
        <f>E272/#REF!-1</f>
        <v>#REF!</v>
      </c>
      <c r="F286" s="131" t="e">
        <f>F272/#REF!-1</f>
        <v>#REF!</v>
      </c>
      <c r="G286" s="131" t="e">
        <f>G272/#REF!-1</f>
        <v>#REF!</v>
      </c>
      <c r="H286" s="131" t="e">
        <f>H272/#REF!-1</f>
        <v>#REF!</v>
      </c>
      <c r="I286" s="131" t="e">
        <f>I272/#REF!-1</f>
        <v>#REF!</v>
      </c>
      <c r="J286" s="131" t="e">
        <f>J272/#REF!-1</f>
        <v>#REF!</v>
      </c>
      <c r="K286" s="131" t="e">
        <f>K272/#REF!-1</f>
        <v>#REF!</v>
      </c>
      <c r="L286" s="131" t="e">
        <f>L272/#REF!-1</f>
        <v>#REF!</v>
      </c>
      <c r="M286" s="131" t="e">
        <f>M272/#REF!-1</f>
        <v>#REF!</v>
      </c>
      <c r="N286" s="131" t="e">
        <f>N272/#REF!-1</f>
        <v>#REF!</v>
      </c>
      <c r="O286" s="131" t="e">
        <f>O272/#REF!-1</f>
        <v>#REF!</v>
      </c>
      <c r="P286" s="131" t="e">
        <f>P272/#REF!-1</f>
        <v>#REF!</v>
      </c>
      <c r="Q286" s="131" t="e">
        <f>Q272/#REF!-1</f>
        <v>#REF!</v>
      </c>
      <c r="R286" s="131" t="e">
        <f>R272/#REF!-1</f>
        <v>#REF!</v>
      </c>
      <c r="S286" s="131" t="e">
        <f>S272/#REF!-1</f>
        <v>#REF!</v>
      </c>
    </row>
    <row r="287" spans="1:21" hidden="1">
      <c r="A287" s="118" t="s">
        <v>188</v>
      </c>
      <c r="B287" s="131" t="e">
        <f>B272/#REF!-1</f>
        <v>#REF!</v>
      </c>
      <c r="C287" s="131" t="e">
        <f>C272/#REF!-1</f>
        <v>#REF!</v>
      </c>
      <c r="D287" s="131" t="e">
        <f>D272/#REF!-1</f>
        <v>#REF!</v>
      </c>
      <c r="E287" s="131" t="e">
        <f>E272/#REF!-1</f>
        <v>#REF!</v>
      </c>
      <c r="F287" s="131" t="e">
        <f>F272/#REF!-1</f>
        <v>#REF!</v>
      </c>
      <c r="G287" s="131" t="e">
        <f>G272/#REF!-1</f>
        <v>#REF!</v>
      </c>
      <c r="H287" s="131" t="e">
        <f>H272/#REF!-1</f>
        <v>#REF!</v>
      </c>
      <c r="I287" s="131" t="e">
        <f>I272/#REF!-1</f>
        <v>#REF!</v>
      </c>
      <c r="J287" s="131" t="e">
        <f>J272/#REF!-1</f>
        <v>#REF!</v>
      </c>
      <c r="K287" s="131" t="e">
        <f>K272/#REF!-1</f>
        <v>#REF!</v>
      </c>
      <c r="L287" s="131" t="e">
        <f>L272/#REF!-1</f>
        <v>#REF!</v>
      </c>
      <c r="M287" s="131" t="e">
        <f>M272/#REF!-1</f>
        <v>#REF!</v>
      </c>
      <c r="N287" s="131" t="e">
        <f>N272/#REF!-1</f>
        <v>#REF!</v>
      </c>
      <c r="O287" s="131" t="e">
        <f>O272/#REF!-1</f>
        <v>#REF!</v>
      </c>
      <c r="P287" s="131" t="e">
        <f>P272/#REF!-1</f>
        <v>#REF!</v>
      </c>
      <c r="Q287" s="131" t="e">
        <f>Q272/#REF!-1</f>
        <v>#REF!</v>
      </c>
      <c r="R287" s="131" t="e">
        <f>R272/#REF!-1</f>
        <v>#REF!</v>
      </c>
      <c r="S287" s="131" t="e">
        <f>S272/#REF!-1</f>
        <v>#REF!</v>
      </c>
    </row>
    <row r="288" spans="1:21" hidden="1">
      <c r="A288" s="118" t="s">
        <v>189</v>
      </c>
      <c r="B288" s="131" t="e">
        <f>B272/#REF!-1</f>
        <v>#REF!</v>
      </c>
      <c r="C288" s="131" t="e">
        <f>C272/#REF!-1</f>
        <v>#REF!</v>
      </c>
      <c r="D288" s="131" t="e">
        <f>D272/#REF!-1</f>
        <v>#REF!</v>
      </c>
      <c r="E288" s="131" t="e">
        <f>E272/#REF!-1</f>
        <v>#REF!</v>
      </c>
      <c r="F288" s="131" t="e">
        <f>F272/#REF!-1</f>
        <v>#REF!</v>
      </c>
      <c r="G288" s="131" t="e">
        <f>G272/#REF!-1</f>
        <v>#REF!</v>
      </c>
      <c r="H288" s="131" t="e">
        <f>H272/#REF!-1</f>
        <v>#REF!</v>
      </c>
      <c r="I288" s="131" t="e">
        <f>I272/#REF!-1</f>
        <v>#REF!</v>
      </c>
      <c r="J288" s="131" t="e">
        <f>J272/#REF!-1</f>
        <v>#REF!</v>
      </c>
      <c r="K288" s="131" t="e">
        <f>K272/#REF!-1</f>
        <v>#REF!</v>
      </c>
      <c r="L288" s="131" t="e">
        <f>L272/#REF!-1</f>
        <v>#REF!</v>
      </c>
      <c r="M288" s="131" t="e">
        <f>M272/#REF!-1</f>
        <v>#REF!</v>
      </c>
      <c r="N288" s="131" t="e">
        <f>N272/#REF!-1</f>
        <v>#REF!</v>
      </c>
      <c r="O288" s="131" t="e">
        <f>O272/#REF!-1</f>
        <v>#REF!</v>
      </c>
      <c r="P288" s="131" t="e">
        <f>P272/#REF!-1</f>
        <v>#REF!</v>
      </c>
      <c r="Q288" s="131" t="e">
        <f>Q272/#REF!-1</f>
        <v>#REF!</v>
      </c>
      <c r="R288" s="131" t="e">
        <f>R272/#REF!-1</f>
        <v>#REF!</v>
      </c>
      <c r="S288" s="131" t="e">
        <f>S272/#REF!-1</f>
        <v>#REF!</v>
      </c>
    </row>
    <row r="289" spans="1:19" hidden="1">
      <c r="F289" s="141"/>
    </row>
    <row r="290" spans="1:19" hidden="1">
      <c r="A290" s="133" t="s">
        <v>190</v>
      </c>
      <c r="B290" s="137">
        <f t="shared" ref="B290:S290" si="33">AVERAGE(B273:B275)</f>
        <v>1312833.0888018431</v>
      </c>
      <c r="C290" s="137">
        <f t="shared" si="33"/>
        <v>330552.76333333337</v>
      </c>
      <c r="D290" s="139">
        <f t="shared" si="33"/>
        <v>217850.19999999998</v>
      </c>
      <c r="E290" s="142">
        <f t="shared" si="33"/>
        <v>19259.864302071008</v>
      </c>
      <c r="F290" s="139">
        <f t="shared" si="33"/>
        <v>112702.56333333331</v>
      </c>
      <c r="G290" s="142">
        <f t="shared" si="33"/>
        <v>24162.946666666667</v>
      </c>
      <c r="H290" s="142">
        <f t="shared" si="33"/>
        <v>88539.616666666683</v>
      </c>
      <c r="I290" s="137">
        <f t="shared" si="33"/>
        <v>982279.99213517644</v>
      </c>
      <c r="J290" s="139">
        <f t="shared" si="33"/>
        <v>113612.0293764723</v>
      </c>
      <c r="K290" s="142">
        <f t="shared" si="33"/>
        <v>63116.129655836594</v>
      </c>
      <c r="L290" s="139">
        <f t="shared" si="33"/>
        <v>868667.96275870409</v>
      </c>
      <c r="M290" s="142">
        <f t="shared" si="33"/>
        <v>471035.51948300935</v>
      </c>
      <c r="N290" s="142">
        <f t="shared" si="33"/>
        <v>397631.77660902805</v>
      </c>
      <c r="O290" s="137">
        <f t="shared" si="33"/>
        <v>331462.56270980561</v>
      </c>
      <c r="P290" s="134">
        <f t="shared" si="33"/>
        <v>82376.660624574288</v>
      </c>
      <c r="Q290" s="137">
        <f t="shared" si="33"/>
        <v>981370.52609203744</v>
      </c>
      <c r="R290" s="134">
        <f t="shared" si="33"/>
        <v>495198.79948300932</v>
      </c>
      <c r="S290" s="134">
        <f t="shared" si="33"/>
        <v>486171.726609028</v>
      </c>
    </row>
    <row r="291" spans="1:19" hidden="1">
      <c r="A291" s="135" t="s">
        <v>191</v>
      </c>
      <c r="B291" s="138">
        <f t="shared" ref="B291:S291" si="34">B272/B290-1</f>
        <v>8.1385456965178626E-2</v>
      </c>
      <c r="C291" s="138">
        <f t="shared" si="34"/>
        <v>0.17518442769232512</v>
      </c>
      <c r="D291" s="140">
        <f t="shared" si="34"/>
        <v>0.10823299680239007</v>
      </c>
      <c r="E291" s="143">
        <f t="shared" si="34"/>
        <v>-0.14091398877504935</v>
      </c>
      <c r="F291" s="140">
        <f t="shared" si="34"/>
        <v>0.30459925356918105</v>
      </c>
      <c r="G291" s="143">
        <f t="shared" si="34"/>
        <v>0.16888930765066745</v>
      </c>
      <c r="H291" s="143">
        <f t="shared" si="34"/>
        <v>0.34163524162535874</v>
      </c>
      <c r="I291" s="138">
        <f t="shared" si="34"/>
        <v>4.9820985777624616E-2</v>
      </c>
      <c r="J291" s="140">
        <f t="shared" si="34"/>
        <v>1.0985788799878189</v>
      </c>
      <c r="K291" s="143">
        <f t="shared" si="34"/>
        <v>1.2892267624481195</v>
      </c>
      <c r="L291" s="140">
        <f t="shared" si="34"/>
        <v>-8.7344787330222218E-2</v>
      </c>
      <c r="M291" s="143">
        <f t="shared" si="34"/>
        <v>-0.10969490647379865</v>
      </c>
      <c r="N291" s="143">
        <f t="shared" si="34"/>
        <v>-6.0867254503508272E-2</v>
      </c>
      <c r="O291" s="138">
        <f t="shared" si="34"/>
        <v>0.44768260234001089</v>
      </c>
      <c r="P291" s="136">
        <f t="shared" si="34"/>
        <v>0.95483783791847299</v>
      </c>
      <c r="Q291" s="138">
        <f t="shared" si="34"/>
        <v>-4.2333146040676506E-2</v>
      </c>
      <c r="R291" s="136">
        <f t="shared" si="34"/>
        <v>-9.6102145855784915E-2</v>
      </c>
      <c r="S291" s="136">
        <f t="shared" si="34"/>
        <v>1.243421845326198E-2</v>
      </c>
    </row>
    <row r="292" spans="1:19" hidden="1"/>
    <row r="293" spans="1:19" hidden="1"/>
    <row r="294" spans="1:19" hidden="1"/>
    <row r="295" spans="1:19" hidden="1"/>
    <row r="297" spans="1:19">
      <c r="B297" s="131"/>
      <c r="C297" s="131"/>
      <c r="D297" s="131"/>
      <c r="E297" s="131"/>
      <c r="F297" s="131"/>
      <c r="G297" s="144"/>
      <c r="H297" s="144"/>
    </row>
    <row r="298" spans="1:19">
      <c r="B298" s="131"/>
      <c r="C298" s="131"/>
      <c r="D298" s="131"/>
      <c r="E298" s="131"/>
      <c r="F298" s="131"/>
      <c r="G298" s="412"/>
      <c r="H298" s="412"/>
    </row>
    <row r="299" spans="1:19"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</row>
    <row r="300" spans="1:19">
      <c r="B300" s="412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</row>
    <row r="301" spans="1:19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</row>
    <row r="302" spans="1:19">
      <c r="B302" s="412"/>
      <c r="G302" s="145"/>
      <c r="H302" s="145"/>
      <c r="I302" s="145"/>
      <c r="J302" s="145"/>
      <c r="K302" s="145"/>
      <c r="L302" s="145"/>
      <c r="M302" s="145"/>
      <c r="N302" s="145"/>
      <c r="O302" s="145"/>
      <c r="P302" s="145"/>
      <c r="Q302" s="145"/>
    </row>
    <row r="303" spans="1:19">
      <c r="B303" s="412"/>
      <c r="G303" s="145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</row>
    <row r="304" spans="1:19">
      <c r="B304" s="412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</row>
    <row r="305" spans="2:17">
      <c r="B305" s="412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</row>
    <row r="306" spans="2:17">
      <c r="B306" s="412"/>
    </row>
    <row r="307" spans="2:17">
      <c r="B307" s="412"/>
    </row>
    <row r="313" spans="2:17">
      <c r="F313" s="145"/>
      <c r="G313" s="145"/>
      <c r="H313" s="146"/>
      <c r="I313" s="145"/>
      <c r="J313" s="146"/>
      <c r="K313" s="145"/>
      <c r="L313" s="145"/>
      <c r="M313" s="146"/>
    </row>
    <row r="314" spans="2:17">
      <c r="F314" s="145"/>
      <c r="G314" s="145"/>
      <c r="H314" s="146"/>
      <c r="I314" s="145"/>
      <c r="J314" s="146"/>
      <c r="K314" s="145"/>
      <c r="L314" s="145"/>
      <c r="M314" s="146"/>
    </row>
    <row r="315" spans="2:17">
      <c r="F315" s="145"/>
      <c r="G315" s="145"/>
      <c r="H315" s="146"/>
      <c r="I315" s="145"/>
      <c r="J315" s="146"/>
      <c r="K315" s="145"/>
      <c r="L315" s="145"/>
      <c r="M315" s="146"/>
    </row>
    <row r="316" spans="2:17">
      <c r="F316" s="145"/>
      <c r="G316" s="145"/>
      <c r="H316" s="146"/>
      <c r="I316" s="145"/>
      <c r="J316" s="146"/>
      <c r="K316" s="145"/>
      <c r="L316" s="145"/>
      <c r="M316" s="146"/>
    </row>
    <row r="317" spans="2:17">
      <c r="F317" s="145"/>
      <c r="G317" s="145"/>
      <c r="H317" s="146"/>
      <c r="I317" s="145"/>
      <c r="J317" s="146"/>
      <c r="K317" s="145"/>
      <c r="L317" s="145"/>
      <c r="M317" s="146"/>
    </row>
    <row r="318" spans="2:17">
      <c r="F318" s="145"/>
      <c r="G318" s="145"/>
      <c r="H318" s="146"/>
      <c r="I318" s="145"/>
      <c r="J318" s="146"/>
      <c r="K318" s="145"/>
      <c r="L318" s="145"/>
      <c r="M318" s="146"/>
    </row>
    <row r="319" spans="2:17">
      <c r="F319" s="145"/>
      <c r="G319" s="145"/>
      <c r="H319" s="146"/>
      <c r="I319" s="145"/>
      <c r="J319" s="146"/>
      <c r="K319" s="145"/>
      <c r="L319" s="145"/>
      <c r="M319" s="146"/>
    </row>
    <row r="324" spans="6:10">
      <c r="F324" s="145"/>
      <c r="G324" s="145"/>
      <c r="H324" s="146"/>
      <c r="I324" s="145"/>
    </row>
    <row r="325" spans="6:10">
      <c r="F325" s="145"/>
      <c r="G325" s="145"/>
      <c r="H325" s="146"/>
      <c r="I325" s="145"/>
    </row>
    <row r="326" spans="6:10">
      <c r="F326" s="145"/>
      <c r="G326" s="145"/>
      <c r="H326" s="146"/>
      <c r="I326" s="145"/>
    </row>
    <row r="327" spans="6:10">
      <c r="F327" s="145"/>
      <c r="G327" s="145"/>
      <c r="H327" s="146"/>
      <c r="I327" s="145"/>
    </row>
    <row r="328" spans="6:10">
      <c r="F328" s="145"/>
      <c r="G328" s="145"/>
      <c r="H328" s="146"/>
      <c r="I328" s="145"/>
    </row>
    <row r="329" spans="6:10">
      <c r="F329" s="145"/>
      <c r="G329" s="145"/>
      <c r="H329" s="146"/>
      <c r="I329" s="145"/>
    </row>
    <row r="330" spans="6:10">
      <c r="F330" s="145"/>
      <c r="G330" s="145"/>
      <c r="H330" s="146"/>
      <c r="I330" s="145"/>
      <c r="J330" s="146"/>
    </row>
    <row r="331" spans="6:10">
      <c r="F331" s="145"/>
      <c r="G331" s="145"/>
      <c r="H331" s="146"/>
      <c r="I331" s="145"/>
      <c r="J331" s="146"/>
    </row>
    <row r="332" spans="6:10">
      <c r="F332" s="145"/>
      <c r="G332" s="145"/>
      <c r="H332" s="146"/>
      <c r="I332" s="145"/>
      <c r="J332" s="146"/>
    </row>
    <row r="333" spans="6:10">
      <c r="F333" s="145"/>
      <c r="G333" s="145"/>
      <c r="H333" s="146"/>
      <c r="I333" s="145"/>
      <c r="J333" s="146"/>
    </row>
  </sheetData>
  <mergeCells count="3">
    <mergeCell ref="U3:U5"/>
    <mergeCell ref="A1:U1"/>
    <mergeCell ref="A268:S268"/>
  </mergeCells>
  <phoneticPr fontId="13" type="noConversion"/>
  <printOptions horizontalCentered="1"/>
  <pageMargins left="0.25" right="0.25" top="0.75" bottom="0.75" header="0.3" footer="0.3"/>
  <pageSetup paperSize="9" scale="51" orientation="landscape" r:id="rId1"/>
  <rowBreaks count="1" manualBreakCount="1">
    <brk id="277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5"/>
  <sheetViews>
    <sheetView workbookViewId="0">
      <pane ySplit="175" topLeftCell="A268" activePane="bottomLeft" state="frozen"/>
      <selection pane="bottomLeft" activeCell="C321" sqref="C321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599" t="s">
        <v>368</v>
      </c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  <c r="N1" s="599"/>
      <c r="O1" s="599"/>
      <c r="P1" s="599"/>
      <c r="Q1" s="599"/>
      <c r="R1" s="599"/>
      <c r="S1" s="599"/>
      <c r="T1" s="599"/>
      <c r="U1" s="59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1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2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3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>
      <c r="A284" s="564" t="s">
        <v>366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>
      <c r="A285" s="424" t="s">
        <v>367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182" customFormat="1" ht="18" customHeight="1">
      <c r="A287" s="298" t="s">
        <v>359</v>
      </c>
      <c r="B287" s="418">
        <f>(B285-B269)/B269*100</f>
        <v>-42.179101098929394</v>
      </c>
      <c r="C287" s="418">
        <f t="shared" ref="C287:S287" si="41">(C285-C269)/C269*100</f>
        <v>-22.149021150112176</v>
      </c>
      <c r="D287" s="418">
        <f t="shared" si="41"/>
        <v>-29.472469501667337</v>
      </c>
      <c r="E287" s="418">
        <f t="shared" si="41"/>
        <v>-80.770076494576088</v>
      </c>
      <c r="F287" s="418">
        <f t="shared" si="41"/>
        <v>-11.658388058961046</v>
      </c>
      <c r="G287" s="418">
        <f t="shared" si="41"/>
        <v>-54.213387987861431</v>
      </c>
      <c r="H287" s="418">
        <f t="shared" si="41"/>
        <v>14.170238844590747</v>
      </c>
      <c r="I287" s="418">
        <f t="shared" si="41"/>
        <v>-47.505647175160931</v>
      </c>
      <c r="J287" s="418">
        <f t="shared" si="41"/>
        <v>9.90128023600289</v>
      </c>
      <c r="K287" s="418">
        <f t="shared" si="41"/>
        <v>-7.4103221697006134</v>
      </c>
      <c r="L287" s="418">
        <f t="shared" si="41"/>
        <v>-54.01947239687258</v>
      </c>
      <c r="M287" s="418">
        <f t="shared" si="41"/>
        <v>-43.635073300629017</v>
      </c>
      <c r="N287" s="418">
        <f t="shared" si="41"/>
        <v>-65.262247763217374</v>
      </c>
      <c r="O287" s="418">
        <f t="shared" si="41"/>
        <v>-13.951216094973487</v>
      </c>
      <c r="P287" s="418">
        <f t="shared" si="41"/>
        <v>-35.733738436049691</v>
      </c>
      <c r="Q287" s="418">
        <f t="shared" si="41"/>
        <v>-49.422498561553226</v>
      </c>
      <c r="R287" s="418">
        <f t="shared" si="41"/>
        <v>-44.494638089580036</v>
      </c>
      <c r="S287" s="504">
        <f t="shared" si="41"/>
        <v>-54.43825412197365</v>
      </c>
      <c r="T287" s="501" t="e">
        <f>(T257-T241)/T241*100</f>
        <v>#DIV/0!</v>
      </c>
      <c r="U287" s="418" t="e">
        <f>(U257-U241)/U241*100</f>
        <v>#DIV/0!</v>
      </c>
    </row>
    <row r="288" spans="1:24" s="181" customFormat="1" ht="18" customHeight="1" thickBot="1">
      <c r="A288" s="299" t="s">
        <v>360</v>
      </c>
      <c r="B288" s="422">
        <f>(B285-B253)/B253*100</f>
        <v>-28.269062593825943</v>
      </c>
      <c r="C288" s="422">
        <f t="shared" ref="C288:S288" si="42">(C285-C253)/C253*100</f>
        <v>-0.70775785061499785</v>
      </c>
      <c r="D288" s="422">
        <f t="shared" si="42"/>
        <v>-9.7189032169758036</v>
      </c>
      <c r="E288" s="422">
        <f t="shared" si="42"/>
        <v>-65.195300439950614</v>
      </c>
      <c r="F288" s="422">
        <f t="shared" si="42"/>
        <v>12.086526974768642</v>
      </c>
      <c r="G288" s="422">
        <f t="shared" si="42"/>
        <v>-16.689337481129765</v>
      </c>
      <c r="H288" s="422">
        <f t="shared" si="42"/>
        <v>22.375152517884693</v>
      </c>
      <c r="I288" s="422">
        <f t="shared" si="42"/>
        <v>-35.346719676660122</v>
      </c>
      <c r="J288" s="422">
        <f t="shared" si="42"/>
        <v>27.073428285244056</v>
      </c>
      <c r="K288" s="422">
        <f t="shared" si="42"/>
        <v>33.514415357850531</v>
      </c>
      <c r="L288" s="422">
        <f t="shared" si="42"/>
        <v>-42.947301482334325</v>
      </c>
      <c r="M288" s="422">
        <f t="shared" si="42"/>
        <v>-35.44316144828958</v>
      </c>
      <c r="N288" s="422">
        <f t="shared" si="42"/>
        <v>-52.621951065235493</v>
      </c>
      <c r="O288" s="422">
        <f t="shared" si="42"/>
        <v>5.6876227222644431</v>
      </c>
      <c r="P288" s="422">
        <f t="shared" si="42"/>
        <v>0.5648032186134635</v>
      </c>
      <c r="Q288" s="422">
        <f t="shared" si="42"/>
        <v>-37.09280505741657</v>
      </c>
      <c r="R288" s="422">
        <f t="shared" si="42"/>
        <v>-34.454152698942522</v>
      </c>
      <c r="S288" s="505">
        <f t="shared" si="42"/>
        <v>-40.083656472931636</v>
      </c>
      <c r="T288" s="502" t="e">
        <f>(T257-T225)/T225*100</f>
        <v>#DIV/0!</v>
      </c>
      <c r="U288" s="422" t="e">
        <f>(U257-U225)/U225*100</f>
        <v>#DIV/0!</v>
      </c>
    </row>
    <row r="289" spans="1:21" s="181" customFormat="1" ht="5.25" customHeight="1">
      <c r="A289" s="184"/>
      <c r="B289" s="185"/>
      <c r="C289" s="185"/>
      <c r="D289" s="185"/>
      <c r="E289" s="185"/>
      <c r="F289" s="185"/>
      <c r="G289" s="185"/>
      <c r="H289" s="185"/>
      <c r="I289" s="185"/>
      <c r="J289" s="185"/>
      <c r="K289" s="185"/>
      <c r="L289" s="185"/>
      <c r="M289" s="185"/>
      <c r="N289" s="185"/>
      <c r="O289" s="185"/>
      <c r="P289" s="185"/>
      <c r="Q289" s="185"/>
      <c r="R289" s="185"/>
      <c r="S289" s="185"/>
      <c r="T289" s="185"/>
      <c r="U289" s="185"/>
    </row>
    <row r="290" spans="1:21" s="186" customFormat="1" ht="22.5" hidden="1" customHeight="1">
      <c r="A290" s="600" t="s">
        <v>279</v>
      </c>
      <c r="B290" s="600"/>
      <c r="C290" s="600"/>
      <c r="D290" s="600"/>
      <c r="E290" s="600"/>
      <c r="F290" s="600"/>
      <c r="G290" s="600"/>
      <c r="H290" s="600"/>
      <c r="I290" s="600"/>
      <c r="J290" s="600"/>
      <c r="K290" s="600"/>
      <c r="L290" s="600"/>
      <c r="M290" s="600"/>
      <c r="N290" s="600"/>
      <c r="O290" s="600"/>
      <c r="P290" s="600"/>
      <c r="Q290" s="600"/>
      <c r="R290" s="600"/>
      <c r="S290" s="600"/>
      <c r="U290" s="187"/>
    </row>
    <row r="291" spans="1:21" s="188" customFormat="1" ht="11.25" hidden="1" customHeight="1">
      <c r="A291" s="5" t="s">
        <v>229</v>
      </c>
      <c r="B291" s="6" t="s">
        <v>0</v>
      </c>
      <c r="C291" s="302" t="s">
        <v>1</v>
      </c>
      <c r="D291" s="302"/>
      <c r="E291" s="302"/>
      <c r="F291" s="302"/>
      <c r="G291" s="302"/>
      <c r="H291" s="303"/>
      <c r="I291" s="313" t="s">
        <v>2</v>
      </c>
      <c r="J291" s="313"/>
      <c r="K291" s="313"/>
      <c r="L291" s="313"/>
      <c r="M291" s="313"/>
      <c r="N291" s="341"/>
      <c r="O291" s="325" t="s">
        <v>3</v>
      </c>
      <c r="P291" s="325"/>
      <c r="Q291" s="326" t="s">
        <v>4</v>
      </c>
      <c r="R291" s="325"/>
      <c r="S291" s="327"/>
      <c r="U291" s="189"/>
    </row>
    <row r="292" spans="1:21" s="188" customFormat="1" ht="11.25" hidden="1" customHeight="1">
      <c r="A292" s="7"/>
      <c r="B292" s="8"/>
      <c r="C292" s="336"/>
      <c r="D292" s="305" t="s">
        <v>3</v>
      </c>
      <c r="E292" s="306"/>
      <c r="F292" s="305" t="s">
        <v>4</v>
      </c>
      <c r="G292" s="302"/>
      <c r="H292" s="303"/>
      <c r="I292" s="315"/>
      <c r="J292" s="316" t="s">
        <v>3</v>
      </c>
      <c r="K292" s="317"/>
      <c r="L292" s="318" t="s">
        <v>4</v>
      </c>
      <c r="M292" s="313"/>
      <c r="N292" s="314"/>
      <c r="O292" s="343"/>
      <c r="P292" s="344"/>
      <c r="Q292" s="345"/>
      <c r="R292" s="343"/>
      <c r="S292" s="346"/>
      <c r="U292" s="189"/>
    </row>
    <row r="293" spans="1:21" s="190" customFormat="1" ht="11.25" hidden="1" customHeight="1" thickBot="1">
      <c r="A293" s="7"/>
      <c r="B293" s="8"/>
      <c r="C293" s="336"/>
      <c r="D293" s="337"/>
      <c r="E293" s="338" t="s">
        <v>230</v>
      </c>
      <c r="F293" s="339"/>
      <c r="G293" s="340" t="s">
        <v>5</v>
      </c>
      <c r="H293" s="303" t="s">
        <v>6</v>
      </c>
      <c r="I293" s="315"/>
      <c r="J293" s="334"/>
      <c r="K293" s="318" t="s">
        <v>230</v>
      </c>
      <c r="L293" s="342"/>
      <c r="M293" s="335" t="s">
        <v>5</v>
      </c>
      <c r="N293" s="314" t="s">
        <v>6</v>
      </c>
      <c r="O293" s="346"/>
      <c r="P293" s="326" t="s">
        <v>230</v>
      </c>
      <c r="Q293" s="345"/>
      <c r="R293" s="347" t="s">
        <v>5</v>
      </c>
      <c r="S293" s="327" t="s">
        <v>6</v>
      </c>
      <c r="U293" s="191"/>
    </row>
    <row r="294" spans="1:21" ht="18" hidden="1" thickTop="1">
      <c r="A294" s="192" t="s">
        <v>280</v>
      </c>
      <c r="B294" s="419">
        <f t="shared" ref="B294:U294" si="43">SUM(B210:B216)</f>
        <v>1061150.293088688</v>
      </c>
      <c r="C294" s="419">
        <f t="shared" si="43"/>
        <v>280748.66000000003</v>
      </c>
      <c r="D294" s="419">
        <f t="shared" si="43"/>
        <v>186312.42</v>
      </c>
      <c r="E294" s="419">
        <f t="shared" si="43"/>
        <v>9942.0400000000009</v>
      </c>
      <c r="F294" s="419">
        <f t="shared" si="43"/>
        <v>94435.239999999991</v>
      </c>
      <c r="G294" s="419">
        <f t="shared" si="43"/>
        <v>29574.58</v>
      </c>
      <c r="H294" s="419">
        <f t="shared" si="43"/>
        <v>64860.66</v>
      </c>
      <c r="I294" s="419">
        <f t="shared" si="43"/>
        <v>780403.63308868825</v>
      </c>
      <c r="J294" s="419">
        <f t="shared" si="43"/>
        <v>154474.88485034218</v>
      </c>
      <c r="K294" s="419">
        <f t="shared" si="43"/>
        <v>52092.65</v>
      </c>
      <c r="L294" s="419">
        <f t="shared" si="43"/>
        <v>625927.74823834596</v>
      </c>
      <c r="M294" s="419">
        <f t="shared" si="43"/>
        <v>361015.85719014099</v>
      </c>
      <c r="N294" s="419">
        <f t="shared" si="43"/>
        <v>264911.89104820491</v>
      </c>
      <c r="O294" s="419">
        <f t="shared" si="43"/>
        <v>340787.30485034222</v>
      </c>
      <c r="P294" s="419">
        <f t="shared" si="43"/>
        <v>62030.69</v>
      </c>
      <c r="Q294" s="419">
        <f t="shared" si="43"/>
        <v>720364.98823834595</v>
      </c>
      <c r="R294" s="419">
        <f t="shared" si="43"/>
        <v>390592.437190141</v>
      </c>
      <c r="S294" s="419">
        <f t="shared" si="43"/>
        <v>329771.55104820494</v>
      </c>
      <c r="T294" s="419">
        <f t="shared" si="43"/>
        <v>0</v>
      </c>
      <c r="U294" s="419">
        <f t="shared" si="43"/>
        <v>0</v>
      </c>
    </row>
    <row r="295" spans="1:21" ht="17.25" hidden="1">
      <c r="A295" s="348" t="s">
        <v>281</v>
      </c>
      <c r="B295" s="420">
        <f t="shared" ref="B295:U295" si="44">SUM(B193:B199)</f>
        <v>1052274.2690921908</v>
      </c>
      <c r="C295" s="420">
        <f t="shared" si="44"/>
        <v>245933.49</v>
      </c>
      <c r="D295" s="420">
        <f t="shared" si="44"/>
        <v>158633.23000000001</v>
      </c>
      <c r="E295" s="420">
        <f t="shared" si="44"/>
        <v>5262.47</v>
      </c>
      <c r="F295" s="420">
        <f t="shared" si="44"/>
        <v>87300.260000000009</v>
      </c>
      <c r="G295" s="420">
        <f t="shared" si="44"/>
        <v>26662.34</v>
      </c>
      <c r="H295" s="420">
        <f t="shared" si="44"/>
        <v>60635.92</v>
      </c>
      <c r="I295" s="420">
        <f t="shared" si="44"/>
        <v>806342.77909219079</v>
      </c>
      <c r="J295" s="420">
        <f t="shared" si="44"/>
        <v>174090.29120572755</v>
      </c>
      <c r="K295" s="420">
        <f t="shared" si="44"/>
        <v>44673.759999999995</v>
      </c>
      <c r="L295" s="420">
        <f t="shared" si="44"/>
        <v>632251.48788646329</v>
      </c>
      <c r="M295" s="420">
        <f t="shared" si="44"/>
        <v>340418.18621114391</v>
      </c>
      <c r="N295" s="420">
        <f t="shared" si="44"/>
        <v>291834.30167531938</v>
      </c>
      <c r="O295" s="420">
        <f t="shared" si="44"/>
        <v>332724.52120572753</v>
      </c>
      <c r="P295" s="420">
        <f t="shared" si="44"/>
        <v>49935.229999999996</v>
      </c>
      <c r="Q295" s="420">
        <f t="shared" si="44"/>
        <v>719549.7478864633</v>
      </c>
      <c r="R295" s="420">
        <f t="shared" si="44"/>
        <v>367080.52621114394</v>
      </c>
      <c r="S295" s="420">
        <f t="shared" si="44"/>
        <v>352469.22167531936</v>
      </c>
      <c r="T295" s="420">
        <f t="shared" si="44"/>
        <v>122942.35924653233</v>
      </c>
      <c r="U295" s="420">
        <f t="shared" si="44"/>
        <v>20218.484750144282</v>
      </c>
    </row>
    <row r="296" spans="1:21" ht="17.25" hidden="1">
      <c r="A296" s="348" t="s">
        <v>282</v>
      </c>
      <c r="B296" s="421">
        <f t="shared" ref="B296:U296" si="45">SUM(B176:B182)</f>
        <v>1122510.7960463047</v>
      </c>
      <c r="C296" s="421">
        <f t="shared" si="45"/>
        <v>318825.40000000002</v>
      </c>
      <c r="D296" s="421">
        <f t="shared" si="45"/>
        <v>191649.98</v>
      </c>
      <c r="E296" s="421">
        <f t="shared" si="45"/>
        <v>10302.5</v>
      </c>
      <c r="F296" s="421">
        <f t="shared" si="45"/>
        <v>127174.42</v>
      </c>
      <c r="G296" s="421">
        <f t="shared" si="45"/>
        <v>53222.8</v>
      </c>
      <c r="H296" s="421">
        <f t="shared" si="45"/>
        <v>73953.62</v>
      </c>
      <c r="I296" s="421">
        <f t="shared" si="45"/>
        <v>803685.39604630473</v>
      </c>
      <c r="J296" s="421">
        <f t="shared" si="45"/>
        <v>152011.54181520833</v>
      </c>
      <c r="K296" s="421">
        <f t="shared" si="45"/>
        <v>34506.800000000003</v>
      </c>
      <c r="L296" s="421">
        <f t="shared" si="45"/>
        <v>651673.85423109634</v>
      </c>
      <c r="M296" s="421">
        <f t="shared" si="45"/>
        <v>392306.2608890906</v>
      </c>
      <c r="N296" s="421">
        <f t="shared" si="45"/>
        <v>259367.5933420058</v>
      </c>
      <c r="O296" s="421">
        <f t="shared" si="45"/>
        <v>343661.60074604378</v>
      </c>
      <c r="P296" s="421">
        <f t="shared" si="45"/>
        <v>44809.63</v>
      </c>
      <c r="Q296" s="421">
        <f t="shared" si="45"/>
        <v>778849.90867400949</v>
      </c>
      <c r="R296" s="421">
        <f t="shared" si="45"/>
        <v>445528.87573741359</v>
      </c>
      <c r="S296" s="421">
        <f t="shared" si="45"/>
        <v>333321.03293659585</v>
      </c>
      <c r="T296" s="421">
        <f t="shared" si="45"/>
        <v>32261.136029994068</v>
      </c>
      <c r="U296" s="421">
        <f t="shared" si="45"/>
        <v>0</v>
      </c>
    </row>
    <row r="297" spans="1:21" ht="17.25" hidden="1">
      <c r="A297" s="348" t="s">
        <v>193</v>
      </c>
      <c r="B297" s="421">
        <f t="shared" ref="B297:S297" si="46">SUM(B124:B130)</f>
        <v>458926</v>
      </c>
      <c r="C297" s="421">
        <f t="shared" si="46"/>
        <v>172692</v>
      </c>
      <c r="D297" s="421">
        <f t="shared" si="46"/>
        <v>107762</v>
      </c>
      <c r="E297" s="421">
        <f t="shared" si="46"/>
        <v>10668</v>
      </c>
      <c r="F297" s="421">
        <f t="shared" si="46"/>
        <v>64930</v>
      </c>
      <c r="G297" s="421">
        <f t="shared" si="46"/>
        <v>14677</v>
      </c>
      <c r="H297" s="421">
        <f t="shared" si="46"/>
        <v>50253</v>
      </c>
      <c r="I297" s="421">
        <f t="shared" si="46"/>
        <v>286233</v>
      </c>
      <c r="J297" s="421">
        <f t="shared" si="46"/>
        <v>48335</v>
      </c>
      <c r="K297" s="421">
        <f t="shared" si="46"/>
        <v>24478</v>
      </c>
      <c r="L297" s="421">
        <f t="shared" si="46"/>
        <v>237898</v>
      </c>
      <c r="M297" s="421">
        <f t="shared" si="46"/>
        <v>123239</v>
      </c>
      <c r="N297" s="421">
        <f t="shared" si="46"/>
        <v>114657</v>
      </c>
      <c r="O297" s="421">
        <f t="shared" si="46"/>
        <v>156098</v>
      </c>
      <c r="P297" s="421">
        <f t="shared" si="46"/>
        <v>35148</v>
      </c>
      <c r="Q297" s="421">
        <f t="shared" si="46"/>
        <v>302828</v>
      </c>
      <c r="R297" s="421">
        <f t="shared" si="46"/>
        <v>137917</v>
      </c>
      <c r="S297" s="421">
        <f t="shared" si="46"/>
        <v>164911</v>
      </c>
      <c r="T297" s="127"/>
      <c r="U297" s="89"/>
    </row>
    <row r="298" spans="1:21" ht="17.25" hidden="1">
      <c r="A298" s="349" t="s">
        <v>161</v>
      </c>
      <c r="B298" s="196">
        <f>100*(B294/B295-1)</f>
        <v>0.8435086039074946</v>
      </c>
      <c r="C298" s="196">
        <f t="shared" ref="C298:U298" si="47">100*(C294/C295-1)</f>
        <v>14.156335519818807</v>
      </c>
      <c r="D298" s="196">
        <f t="shared" si="47"/>
        <v>17.448544671252051</v>
      </c>
      <c r="E298" s="196">
        <f t="shared" si="47"/>
        <v>88.923452295214986</v>
      </c>
      <c r="F298" s="196">
        <f t="shared" si="47"/>
        <v>8.1729195308238189</v>
      </c>
      <c r="G298" s="196">
        <f t="shared" si="47"/>
        <v>10.922672203565043</v>
      </c>
      <c r="H298" s="196">
        <f t="shared" si="47"/>
        <v>6.9673883071288634</v>
      </c>
      <c r="I298" s="196">
        <f t="shared" si="47"/>
        <v>-3.2168882361302664</v>
      </c>
      <c r="J298" s="196">
        <f t="shared" si="47"/>
        <v>-11.267375233582255</v>
      </c>
      <c r="K298" s="196">
        <f t="shared" si="47"/>
        <v>16.606817962043063</v>
      </c>
      <c r="L298" s="196">
        <f t="shared" si="47"/>
        <v>-1.0001937155192486</v>
      </c>
      <c r="M298" s="196">
        <f t="shared" si="47"/>
        <v>6.0506964120363937</v>
      </c>
      <c r="N298" s="196">
        <f t="shared" si="47"/>
        <v>-9.2252385934628816</v>
      </c>
      <c r="O298" s="196">
        <f t="shared" si="47"/>
        <v>2.4232610254864229</v>
      </c>
      <c r="P298" s="196">
        <f t="shared" si="47"/>
        <v>24.222297564264771</v>
      </c>
      <c r="Q298" s="196">
        <f t="shared" si="47"/>
        <v>0.1132986779965206</v>
      </c>
      <c r="R298" s="196">
        <f t="shared" si="47"/>
        <v>6.4051098601381806</v>
      </c>
      <c r="S298" s="196">
        <f t="shared" si="47"/>
        <v>-6.4396177683913152</v>
      </c>
      <c r="T298" s="128">
        <f t="shared" si="47"/>
        <v>-100</v>
      </c>
      <c r="U298" s="103">
        <f t="shared" si="47"/>
        <v>-100</v>
      </c>
    </row>
    <row r="299" spans="1:21" ht="17.25" hidden="1">
      <c r="A299" s="348" t="s">
        <v>162</v>
      </c>
      <c r="B299" s="197">
        <f>100*(B294/B296-1)</f>
        <v>-5.4663619426859817</v>
      </c>
      <c r="C299" s="197">
        <f t="shared" ref="C299:U299" si="48">100*(C294/C296-1)</f>
        <v>-11.942818859476056</v>
      </c>
      <c r="D299" s="197">
        <f t="shared" si="48"/>
        <v>-2.7850563824739272</v>
      </c>
      <c r="E299" s="197">
        <f t="shared" si="48"/>
        <v>-3.498762436301861</v>
      </c>
      <c r="F299" s="197">
        <f t="shared" si="48"/>
        <v>-25.743526095892566</v>
      </c>
      <c r="G299" s="197">
        <f t="shared" si="48"/>
        <v>-44.432498853874655</v>
      </c>
      <c r="H299" s="197">
        <f t="shared" si="48"/>
        <v>-12.295490065259806</v>
      </c>
      <c r="I299" s="197">
        <f t="shared" si="48"/>
        <v>-2.8968752041719448</v>
      </c>
      <c r="J299" s="197">
        <f t="shared" si="48"/>
        <v>1.6204973686329671</v>
      </c>
      <c r="K299" s="197">
        <f t="shared" si="48"/>
        <v>50.963433294307194</v>
      </c>
      <c r="L299" s="197">
        <f t="shared" si="48"/>
        <v>-3.9507655287364551</v>
      </c>
      <c r="M299" s="197">
        <f t="shared" si="48"/>
        <v>-7.9760143587909171</v>
      </c>
      <c r="N299" s="197">
        <f t="shared" si="48"/>
        <v>2.1376216028994532</v>
      </c>
      <c r="O299" s="197">
        <f t="shared" si="48"/>
        <v>-0.8363738891577821</v>
      </c>
      <c r="P299" s="197">
        <f t="shared" si="48"/>
        <v>38.431604992051938</v>
      </c>
      <c r="Q299" s="197">
        <f t="shared" si="48"/>
        <v>-7.5091387678575927</v>
      </c>
      <c r="R299" s="197">
        <f t="shared" si="48"/>
        <v>-12.330612343890168</v>
      </c>
      <c r="S299" s="197">
        <f t="shared" si="48"/>
        <v>-1.0648838619992218</v>
      </c>
      <c r="T299" s="129">
        <f t="shared" si="48"/>
        <v>-100</v>
      </c>
      <c r="U299" s="102" t="e">
        <f t="shared" si="48"/>
        <v>#DIV/0!</v>
      </c>
    </row>
    <row r="300" spans="1:21" hidden="1">
      <c r="A300" t="s">
        <v>194</v>
      </c>
      <c r="B300" s="102">
        <f t="shared" ref="B300:S300" si="49">100*(B294/B297-1)</f>
        <v>131.22470574530274</v>
      </c>
      <c r="C300" s="102">
        <f t="shared" si="49"/>
        <v>62.57189678734396</v>
      </c>
      <c r="D300" s="102">
        <f t="shared" si="49"/>
        <v>72.89250385107924</v>
      </c>
      <c r="E300" s="102">
        <f t="shared" si="49"/>
        <v>-6.8050243719534942</v>
      </c>
      <c r="F300" s="102">
        <f t="shared" si="49"/>
        <v>45.441614045895577</v>
      </c>
      <c r="G300" s="102">
        <f t="shared" si="49"/>
        <v>101.50289568712951</v>
      </c>
      <c r="H300" s="102">
        <f t="shared" si="49"/>
        <v>29.068234732254794</v>
      </c>
      <c r="I300" s="102">
        <f t="shared" si="49"/>
        <v>172.64628225560585</v>
      </c>
      <c r="J300" s="102">
        <f t="shared" si="49"/>
        <v>219.59218961485917</v>
      </c>
      <c r="K300" s="102">
        <f t="shared" si="49"/>
        <v>112.81415965356646</v>
      </c>
      <c r="L300" s="102">
        <f t="shared" si="49"/>
        <v>163.10761260638844</v>
      </c>
      <c r="M300" s="102">
        <f t="shared" si="49"/>
        <v>192.93961910607922</v>
      </c>
      <c r="N300" s="102">
        <f t="shared" si="49"/>
        <v>131.04728978449191</v>
      </c>
      <c r="O300" s="102">
        <f t="shared" si="49"/>
        <v>118.31625315528846</v>
      </c>
      <c r="P300" s="102">
        <f t="shared" si="49"/>
        <v>76.484266530101294</v>
      </c>
      <c r="Q300" s="102">
        <f t="shared" si="49"/>
        <v>137.87925430883075</v>
      </c>
      <c r="R300" s="102">
        <f t="shared" si="49"/>
        <v>183.20833341077676</v>
      </c>
      <c r="S300" s="102">
        <f t="shared" si="49"/>
        <v>99.969408376763795</v>
      </c>
      <c r="T300" s="122"/>
      <c r="U300" s="121" t="s">
        <v>171</v>
      </c>
    </row>
    <row r="301" spans="1:21" s="118" customFormat="1" hidden="1">
      <c r="A301" s="118" t="s">
        <v>170</v>
      </c>
      <c r="T301" s="130"/>
      <c r="U301" s="119"/>
    </row>
    <row r="302" spans="1:21" hidden="1">
      <c r="A302" s="118" t="s">
        <v>181</v>
      </c>
      <c r="B302" s="131" t="e">
        <f>B294/#REF!-1</f>
        <v>#REF!</v>
      </c>
      <c r="C302" s="131" t="e">
        <f>C294/#REF!-1</f>
        <v>#REF!</v>
      </c>
      <c r="D302" s="131" t="e">
        <f>D294/#REF!-1</f>
        <v>#REF!</v>
      </c>
      <c r="E302" s="131" t="e">
        <f>E294/#REF!-1</f>
        <v>#REF!</v>
      </c>
      <c r="F302" s="131" t="e">
        <f>F294/#REF!-1</f>
        <v>#REF!</v>
      </c>
      <c r="G302" s="131" t="e">
        <f>G294/#REF!-1</f>
        <v>#REF!</v>
      </c>
      <c r="H302" s="131" t="e">
        <f>H294/#REF!-1</f>
        <v>#REF!</v>
      </c>
      <c r="I302" s="131" t="e">
        <f>I294/#REF!-1</f>
        <v>#REF!</v>
      </c>
      <c r="J302" s="131" t="e">
        <f>J294/#REF!-1</f>
        <v>#REF!</v>
      </c>
      <c r="K302" s="131" t="e">
        <f>K294/#REF!-1</f>
        <v>#REF!</v>
      </c>
      <c r="L302" s="131" t="e">
        <f>L294/#REF!-1</f>
        <v>#REF!</v>
      </c>
      <c r="M302" s="131" t="e">
        <f>M294/#REF!-1</f>
        <v>#REF!</v>
      </c>
      <c r="N302" s="131" t="e">
        <f>N294/#REF!-1</f>
        <v>#REF!</v>
      </c>
      <c r="O302" s="131" t="e">
        <f>O294/#REF!-1</f>
        <v>#REF!</v>
      </c>
      <c r="P302" s="131" t="e">
        <f>P294/#REF!-1</f>
        <v>#REF!</v>
      </c>
      <c r="Q302" s="131" t="e">
        <f>Q294/#REF!-1</f>
        <v>#REF!</v>
      </c>
      <c r="R302" s="131" t="e">
        <f>R294/#REF!-1</f>
        <v>#REF!</v>
      </c>
      <c r="S302" s="131" t="e">
        <f>S294/#REF!-1</f>
        <v>#REF!</v>
      </c>
      <c r="T302" s="122"/>
      <c r="U302" s="104"/>
    </row>
    <row r="303" spans="1:21" hidden="1">
      <c r="A303" s="118" t="s">
        <v>182</v>
      </c>
      <c r="B303" s="131" t="e">
        <f>B294/#REF!-1</f>
        <v>#REF!</v>
      </c>
      <c r="C303" s="131" t="e">
        <f>C294/#REF!-1</f>
        <v>#REF!</v>
      </c>
      <c r="D303" s="131" t="e">
        <f>D294/#REF!-1</f>
        <v>#REF!</v>
      </c>
      <c r="E303" s="131" t="e">
        <f>E294/#REF!-1</f>
        <v>#REF!</v>
      </c>
      <c r="F303" s="131" t="e">
        <f>F294/#REF!-1</f>
        <v>#REF!</v>
      </c>
      <c r="G303" s="131" t="e">
        <f>G294/#REF!-1</f>
        <v>#REF!</v>
      </c>
      <c r="H303" s="131" t="e">
        <f>H294/#REF!-1</f>
        <v>#REF!</v>
      </c>
      <c r="I303" s="131" t="e">
        <f>I294/#REF!-1</f>
        <v>#REF!</v>
      </c>
      <c r="J303" s="131" t="e">
        <f>J294/#REF!-1</f>
        <v>#REF!</v>
      </c>
      <c r="K303" s="131" t="e">
        <f>K294/#REF!-1</f>
        <v>#REF!</v>
      </c>
      <c r="L303" s="131" t="e">
        <f>L294/#REF!-1</f>
        <v>#REF!</v>
      </c>
      <c r="M303" s="131" t="e">
        <f>M294/#REF!-1</f>
        <v>#REF!</v>
      </c>
      <c r="N303" s="131" t="e">
        <f>N294/#REF!-1</f>
        <v>#REF!</v>
      </c>
      <c r="O303" s="131" t="e">
        <f>O294/#REF!-1</f>
        <v>#REF!</v>
      </c>
      <c r="P303" s="131" t="e">
        <f>P294/#REF!-1</f>
        <v>#REF!</v>
      </c>
      <c r="Q303" s="131" t="e">
        <f>Q294/#REF!-1</f>
        <v>#REF!</v>
      </c>
      <c r="R303" s="131" t="e">
        <f>R294/#REF!-1</f>
        <v>#REF!</v>
      </c>
      <c r="S303" s="131" t="e">
        <f>S294/#REF!-1</f>
        <v>#REF!</v>
      </c>
      <c r="T303" s="122"/>
      <c r="U303" s="104"/>
    </row>
    <row r="304" spans="1:21" hidden="1">
      <c r="A304" s="118" t="s">
        <v>183</v>
      </c>
      <c r="B304" s="131" t="e">
        <f>B294/#REF!-1</f>
        <v>#REF!</v>
      </c>
      <c r="C304" s="131" t="e">
        <f>C294/#REF!-1</f>
        <v>#REF!</v>
      </c>
      <c r="D304" s="131" t="e">
        <f>D294/#REF!-1</f>
        <v>#REF!</v>
      </c>
      <c r="E304" s="131" t="e">
        <f>E294/#REF!-1</f>
        <v>#REF!</v>
      </c>
      <c r="F304" s="131" t="e">
        <f>F294/#REF!-1</f>
        <v>#REF!</v>
      </c>
      <c r="G304" s="131" t="e">
        <f>G294/#REF!-1</f>
        <v>#REF!</v>
      </c>
      <c r="H304" s="131" t="e">
        <f>H294/#REF!-1</f>
        <v>#REF!</v>
      </c>
      <c r="I304" s="131" t="e">
        <f>I294/#REF!-1</f>
        <v>#REF!</v>
      </c>
      <c r="J304" s="131" t="e">
        <f>J294/#REF!-1</f>
        <v>#REF!</v>
      </c>
      <c r="K304" s="131" t="e">
        <f>K294/#REF!-1</f>
        <v>#REF!</v>
      </c>
      <c r="L304" s="131" t="e">
        <f>L294/#REF!-1</f>
        <v>#REF!</v>
      </c>
      <c r="M304" s="131" t="e">
        <f>M294/#REF!-1</f>
        <v>#REF!</v>
      </c>
      <c r="N304" s="131" t="e">
        <f>N294/#REF!-1</f>
        <v>#REF!</v>
      </c>
      <c r="O304" s="131" t="e">
        <f>O294/#REF!-1</f>
        <v>#REF!</v>
      </c>
      <c r="P304" s="131" t="e">
        <f>P294/#REF!-1</f>
        <v>#REF!</v>
      </c>
      <c r="Q304" s="131" t="e">
        <f>Q294/#REF!-1</f>
        <v>#REF!</v>
      </c>
      <c r="R304" s="131" t="e">
        <f>R294/#REF!-1</f>
        <v>#REF!</v>
      </c>
      <c r="S304" s="131" t="e">
        <f>S294/#REF!-1</f>
        <v>#REF!</v>
      </c>
      <c r="T304" s="122"/>
      <c r="U304" s="104"/>
    </row>
    <row r="305" spans="1:21" hidden="1">
      <c r="A305" s="118" t="s">
        <v>184</v>
      </c>
      <c r="B305" s="131" t="e">
        <f>B294/#REF!-1</f>
        <v>#REF!</v>
      </c>
      <c r="C305" s="131" t="e">
        <f>C294/#REF!-1</f>
        <v>#REF!</v>
      </c>
      <c r="D305" s="131" t="e">
        <f>D294/#REF!-1</f>
        <v>#REF!</v>
      </c>
      <c r="E305" s="131" t="e">
        <f>E294/#REF!-1</f>
        <v>#REF!</v>
      </c>
      <c r="F305" s="131" t="e">
        <f>F294/#REF!-1</f>
        <v>#REF!</v>
      </c>
      <c r="G305" s="131" t="e">
        <f>G294/#REF!-1</f>
        <v>#REF!</v>
      </c>
      <c r="H305" s="131" t="e">
        <f>H294/#REF!-1</f>
        <v>#REF!</v>
      </c>
      <c r="I305" s="131" t="e">
        <f>I294/#REF!-1</f>
        <v>#REF!</v>
      </c>
      <c r="J305" s="131" t="e">
        <f>J294/#REF!-1</f>
        <v>#REF!</v>
      </c>
      <c r="K305" s="131" t="e">
        <f>K294/#REF!-1</f>
        <v>#REF!</v>
      </c>
      <c r="L305" s="131" t="e">
        <f>L294/#REF!-1</f>
        <v>#REF!</v>
      </c>
      <c r="M305" s="131" t="e">
        <f>M294/#REF!-1</f>
        <v>#REF!</v>
      </c>
      <c r="N305" s="131" t="e">
        <f>N294/#REF!-1</f>
        <v>#REF!</v>
      </c>
      <c r="O305" s="131" t="e">
        <f>O294/#REF!-1</f>
        <v>#REF!</v>
      </c>
      <c r="P305" s="131" t="e">
        <f>P294/#REF!-1</f>
        <v>#REF!</v>
      </c>
      <c r="Q305" s="131" t="e">
        <f>Q294/#REF!-1</f>
        <v>#REF!</v>
      </c>
      <c r="R305" s="131" t="e">
        <f>R294/#REF!-1</f>
        <v>#REF!</v>
      </c>
      <c r="S305" s="131" t="e">
        <f>S294/#REF!-1</f>
        <v>#REF!</v>
      </c>
      <c r="T305" s="122"/>
      <c r="U305" s="104"/>
    </row>
    <row r="306" spans="1:21" hidden="1">
      <c r="A306" s="118" t="s">
        <v>185</v>
      </c>
      <c r="B306" s="131" t="e">
        <f>B294/#REF!-1</f>
        <v>#REF!</v>
      </c>
      <c r="C306" s="131" t="e">
        <f>C294/#REF!-1</f>
        <v>#REF!</v>
      </c>
      <c r="D306" s="131" t="e">
        <f>D294/#REF!-1</f>
        <v>#REF!</v>
      </c>
      <c r="E306" s="131" t="e">
        <f>E294/#REF!-1</f>
        <v>#REF!</v>
      </c>
      <c r="F306" s="131" t="e">
        <f>F294/#REF!-1</f>
        <v>#REF!</v>
      </c>
      <c r="G306" s="131" t="e">
        <f>G294/#REF!-1</f>
        <v>#REF!</v>
      </c>
      <c r="H306" s="131" t="e">
        <f>H294/#REF!-1</f>
        <v>#REF!</v>
      </c>
      <c r="I306" s="131" t="e">
        <f>I294/#REF!-1</f>
        <v>#REF!</v>
      </c>
      <c r="J306" s="131" t="e">
        <f>J294/#REF!-1</f>
        <v>#REF!</v>
      </c>
      <c r="K306" s="131" t="e">
        <f>K294/#REF!-1</f>
        <v>#REF!</v>
      </c>
      <c r="L306" s="131" t="e">
        <f>L294/#REF!-1</f>
        <v>#REF!</v>
      </c>
      <c r="M306" s="131" t="e">
        <f>M294/#REF!-1</f>
        <v>#REF!</v>
      </c>
      <c r="N306" s="131" t="e">
        <f>N294/#REF!-1</f>
        <v>#REF!</v>
      </c>
      <c r="O306" s="131" t="e">
        <f>O294/#REF!-1</f>
        <v>#REF!</v>
      </c>
      <c r="P306" s="131" t="e">
        <f>P294/#REF!-1</f>
        <v>#REF!</v>
      </c>
      <c r="Q306" s="131" t="e">
        <f>Q294/#REF!-1</f>
        <v>#REF!</v>
      </c>
      <c r="R306" s="131" t="e">
        <f>R294/#REF!-1</f>
        <v>#REF!</v>
      </c>
      <c r="S306" s="131" t="e">
        <f>S294/#REF!-1</f>
        <v>#REF!</v>
      </c>
      <c r="T306" s="122"/>
      <c r="U306" s="104"/>
    </row>
    <row r="307" spans="1:21" hidden="1">
      <c r="A307" s="118" t="s">
        <v>186</v>
      </c>
      <c r="B307" s="131" t="e">
        <f>B294/#REF!-1</f>
        <v>#REF!</v>
      </c>
      <c r="C307" s="131" t="e">
        <f>C294/#REF!-1</f>
        <v>#REF!</v>
      </c>
      <c r="D307" s="131" t="e">
        <f>D294/#REF!-1</f>
        <v>#REF!</v>
      </c>
      <c r="E307" s="131" t="e">
        <f>E294/#REF!-1</f>
        <v>#REF!</v>
      </c>
      <c r="F307" s="131" t="e">
        <f>F294/#REF!-1</f>
        <v>#REF!</v>
      </c>
      <c r="G307" s="131" t="e">
        <f>G294/#REF!-1</f>
        <v>#REF!</v>
      </c>
      <c r="H307" s="131" t="e">
        <f>H294/#REF!-1</f>
        <v>#REF!</v>
      </c>
      <c r="I307" s="131" t="e">
        <f>I294/#REF!-1</f>
        <v>#REF!</v>
      </c>
      <c r="J307" s="131" t="e">
        <f>J294/#REF!-1</f>
        <v>#REF!</v>
      </c>
      <c r="K307" s="131" t="e">
        <f>K294/#REF!-1</f>
        <v>#REF!</v>
      </c>
      <c r="L307" s="131" t="e">
        <f>L294/#REF!-1</f>
        <v>#REF!</v>
      </c>
      <c r="M307" s="131" t="e">
        <f>M294/#REF!-1</f>
        <v>#REF!</v>
      </c>
      <c r="N307" s="131" t="e">
        <f>N294/#REF!-1</f>
        <v>#REF!</v>
      </c>
      <c r="O307" s="131" t="e">
        <f>O294/#REF!-1</f>
        <v>#REF!</v>
      </c>
      <c r="P307" s="131" t="e">
        <f>P294/#REF!-1</f>
        <v>#REF!</v>
      </c>
      <c r="Q307" s="131" t="e">
        <f>Q294/#REF!-1</f>
        <v>#REF!</v>
      </c>
      <c r="R307" s="131" t="e">
        <f>R294/#REF!-1</f>
        <v>#REF!</v>
      </c>
      <c r="S307" s="131" t="e">
        <f>S294/#REF!-1</f>
        <v>#REF!</v>
      </c>
      <c r="T307" s="122"/>
      <c r="U307" s="104"/>
    </row>
    <row r="308" spans="1:21" hidden="1">
      <c r="A308" s="118" t="s">
        <v>187</v>
      </c>
      <c r="B308" s="131" t="e">
        <f>B294/#REF!-1</f>
        <v>#REF!</v>
      </c>
      <c r="C308" s="131" t="e">
        <f>C294/#REF!-1</f>
        <v>#REF!</v>
      </c>
      <c r="D308" s="131" t="e">
        <f>D294/#REF!-1</f>
        <v>#REF!</v>
      </c>
      <c r="E308" s="131" t="e">
        <f>E294/#REF!-1</f>
        <v>#REF!</v>
      </c>
      <c r="F308" s="131" t="e">
        <f>F294/#REF!-1</f>
        <v>#REF!</v>
      </c>
      <c r="G308" s="131" t="e">
        <f>G294/#REF!-1</f>
        <v>#REF!</v>
      </c>
      <c r="H308" s="131" t="e">
        <f>H294/#REF!-1</f>
        <v>#REF!</v>
      </c>
      <c r="I308" s="131" t="e">
        <f>I294/#REF!-1</f>
        <v>#REF!</v>
      </c>
      <c r="J308" s="131" t="e">
        <f>J294/#REF!-1</f>
        <v>#REF!</v>
      </c>
      <c r="K308" s="131" t="e">
        <f>K294/#REF!-1</f>
        <v>#REF!</v>
      </c>
      <c r="L308" s="131" t="e">
        <f>L294/#REF!-1</f>
        <v>#REF!</v>
      </c>
      <c r="M308" s="131" t="e">
        <f>M294/#REF!-1</f>
        <v>#REF!</v>
      </c>
      <c r="N308" s="131" t="e">
        <f>N294/#REF!-1</f>
        <v>#REF!</v>
      </c>
      <c r="O308" s="131" t="e">
        <f>O294/#REF!-1</f>
        <v>#REF!</v>
      </c>
      <c r="P308" s="131" t="e">
        <f>P294/#REF!-1</f>
        <v>#REF!</v>
      </c>
      <c r="Q308" s="131" t="e">
        <f>Q294/#REF!-1</f>
        <v>#REF!</v>
      </c>
      <c r="R308" s="131" t="e">
        <f>R294/#REF!-1</f>
        <v>#REF!</v>
      </c>
      <c r="S308" s="131" t="e">
        <f>S294/#REF!-1</f>
        <v>#REF!</v>
      </c>
      <c r="T308" s="122"/>
      <c r="U308" s="104"/>
    </row>
    <row r="309" spans="1:21" hidden="1">
      <c r="A309" s="118" t="s">
        <v>188</v>
      </c>
      <c r="B309" s="131" t="e">
        <f>B294/#REF!-1</f>
        <v>#REF!</v>
      </c>
      <c r="C309" s="131" t="e">
        <f>C294/#REF!-1</f>
        <v>#REF!</v>
      </c>
      <c r="D309" s="131" t="e">
        <f>D294/#REF!-1</f>
        <v>#REF!</v>
      </c>
      <c r="E309" s="131" t="e">
        <f>E294/#REF!-1</f>
        <v>#REF!</v>
      </c>
      <c r="F309" s="131" t="e">
        <f>F294/#REF!-1</f>
        <v>#REF!</v>
      </c>
      <c r="G309" s="131" t="e">
        <f>G294/#REF!-1</f>
        <v>#REF!</v>
      </c>
      <c r="H309" s="131" t="e">
        <f>H294/#REF!-1</f>
        <v>#REF!</v>
      </c>
      <c r="I309" s="131" t="e">
        <f>I294/#REF!-1</f>
        <v>#REF!</v>
      </c>
      <c r="J309" s="131" t="e">
        <f>J294/#REF!-1</f>
        <v>#REF!</v>
      </c>
      <c r="K309" s="131" t="e">
        <f>K294/#REF!-1</f>
        <v>#REF!</v>
      </c>
      <c r="L309" s="131" t="e">
        <f>L294/#REF!-1</f>
        <v>#REF!</v>
      </c>
      <c r="M309" s="131" t="e">
        <f>M294/#REF!-1</f>
        <v>#REF!</v>
      </c>
      <c r="N309" s="131" t="e">
        <f>N294/#REF!-1</f>
        <v>#REF!</v>
      </c>
      <c r="O309" s="131" t="e">
        <f>O294/#REF!-1</f>
        <v>#REF!</v>
      </c>
      <c r="P309" s="131" t="e">
        <f>P294/#REF!-1</f>
        <v>#REF!</v>
      </c>
      <c r="Q309" s="131" t="e">
        <f>Q294/#REF!-1</f>
        <v>#REF!</v>
      </c>
      <c r="R309" s="131" t="e">
        <f>R294/#REF!-1</f>
        <v>#REF!</v>
      </c>
      <c r="S309" s="131" t="e">
        <f>S294/#REF!-1</f>
        <v>#REF!</v>
      </c>
      <c r="T309" s="122"/>
      <c r="U309" s="104"/>
    </row>
    <row r="310" spans="1:21" hidden="1">
      <c r="A310" s="118" t="s">
        <v>189</v>
      </c>
      <c r="B310" s="131" t="e">
        <f>B294/#REF!-1</f>
        <v>#REF!</v>
      </c>
      <c r="C310" s="131" t="e">
        <f>C294/#REF!-1</f>
        <v>#REF!</v>
      </c>
      <c r="D310" s="131" t="e">
        <f>D294/#REF!-1</f>
        <v>#REF!</v>
      </c>
      <c r="E310" s="131" t="e">
        <f>E294/#REF!-1</f>
        <v>#REF!</v>
      </c>
      <c r="F310" s="131" t="e">
        <f>F294/#REF!-1</f>
        <v>#REF!</v>
      </c>
      <c r="G310" s="131" t="e">
        <f>G294/#REF!-1</f>
        <v>#REF!</v>
      </c>
      <c r="H310" s="131" t="e">
        <f>H294/#REF!-1</f>
        <v>#REF!</v>
      </c>
      <c r="I310" s="131" t="e">
        <f>I294/#REF!-1</f>
        <v>#REF!</v>
      </c>
      <c r="J310" s="131" t="e">
        <f>J294/#REF!-1</f>
        <v>#REF!</v>
      </c>
      <c r="K310" s="131" t="e">
        <f>K294/#REF!-1</f>
        <v>#REF!</v>
      </c>
      <c r="L310" s="131" t="e">
        <f>L294/#REF!-1</f>
        <v>#REF!</v>
      </c>
      <c r="M310" s="131" t="e">
        <f>M294/#REF!-1</f>
        <v>#REF!</v>
      </c>
      <c r="N310" s="131" t="e">
        <f>N294/#REF!-1</f>
        <v>#REF!</v>
      </c>
      <c r="O310" s="131" t="e">
        <f>O294/#REF!-1</f>
        <v>#REF!</v>
      </c>
      <c r="P310" s="131" t="e">
        <f>P294/#REF!-1</f>
        <v>#REF!</v>
      </c>
      <c r="Q310" s="131" t="e">
        <f>Q294/#REF!-1</f>
        <v>#REF!</v>
      </c>
      <c r="R310" s="131" t="e">
        <f>R294/#REF!-1</f>
        <v>#REF!</v>
      </c>
      <c r="S310" s="131" t="e">
        <f>S294/#REF!-1</f>
        <v>#REF!</v>
      </c>
      <c r="T310" s="122"/>
      <c r="U310" s="104"/>
    </row>
    <row r="311" spans="1:21" hidden="1">
      <c r="F311" s="141"/>
      <c r="T311" s="122"/>
      <c r="U311" s="104"/>
    </row>
    <row r="312" spans="1:21" hidden="1">
      <c r="A312" s="133" t="s">
        <v>190</v>
      </c>
      <c r="B312" s="137">
        <f t="shared" ref="B312:S312" si="50">AVERAGE(B295:B297)</f>
        <v>877903.68837949855</v>
      </c>
      <c r="C312" s="137">
        <f t="shared" si="50"/>
        <v>245816.96333333335</v>
      </c>
      <c r="D312" s="139">
        <f t="shared" si="50"/>
        <v>152681.73666666666</v>
      </c>
      <c r="E312" s="142">
        <f t="shared" si="50"/>
        <v>8744.3233333333337</v>
      </c>
      <c r="F312" s="139">
        <f t="shared" si="50"/>
        <v>93134.893333333326</v>
      </c>
      <c r="G312" s="142">
        <f t="shared" si="50"/>
        <v>31520.713333333333</v>
      </c>
      <c r="H312" s="142">
        <f t="shared" si="50"/>
        <v>61614.179999999993</v>
      </c>
      <c r="I312" s="137">
        <f t="shared" si="50"/>
        <v>632087.05837949843</v>
      </c>
      <c r="J312" s="139">
        <f t="shared" si="50"/>
        <v>124812.27767364529</v>
      </c>
      <c r="K312" s="142">
        <f t="shared" si="50"/>
        <v>34552.853333333333</v>
      </c>
      <c r="L312" s="139">
        <f t="shared" si="50"/>
        <v>507274.44737251988</v>
      </c>
      <c r="M312" s="142">
        <f t="shared" si="50"/>
        <v>285321.14903341146</v>
      </c>
      <c r="N312" s="142">
        <f t="shared" si="50"/>
        <v>221952.96500577507</v>
      </c>
      <c r="O312" s="137">
        <f t="shared" si="50"/>
        <v>277494.70731725713</v>
      </c>
      <c r="P312" s="134">
        <f t="shared" si="50"/>
        <v>43297.619999999995</v>
      </c>
      <c r="Q312" s="137">
        <f t="shared" si="50"/>
        <v>600409.21885349089</v>
      </c>
      <c r="R312" s="134">
        <f t="shared" si="50"/>
        <v>316842.13398285251</v>
      </c>
      <c r="S312" s="134">
        <f t="shared" si="50"/>
        <v>283567.08487063838</v>
      </c>
      <c r="T312" s="122"/>
      <c r="U312" s="104"/>
    </row>
    <row r="313" spans="1:21" hidden="1">
      <c r="A313" s="135" t="s">
        <v>191</v>
      </c>
      <c r="B313" s="138">
        <f t="shared" ref="B313:S313" si="51">B294/B312-1</f>
        <v>0.20873201369895145</v>
      </c>
      <c r="C313" s="138">
        <f t="shared" si="51"/>
        <v>0.14210450000270525</v>
      </c>
      <c r="D313" s="140">
        <f t="shared" si="51"/>
        <v>0.22026657586922482</v>
      </c>
      <c r="E313" s="143">
        <f t="shared" si="51"/>
        <v>0.13697076617706649</v>
      </c>
      <c r="F313" s="140">
        <f t="shared" si="51"/>
        <v>1.3961970858898942E-2</v>
      </c>
      <c r="G313" s="143">
        <f t="shared" si="51"/>
        <v>-6.1741411520509049E-2</v>
      </c>
      <c r="H313" s="143">
        <f t="shared" si="51"/>
        <v>5.2690468330504725E-2</v>
      </c>
      <c r="I313" s="138">
        <f t="shared" si="51"/>
        <v>0.23464580193974194</v>
      </c>
      <c r="J313" s="140">
        <f t="shared" si="51"/>
        <v>0.23765776676440131</v>
      </c>
      <c r="K313" s="143">
        <f t="shared" si="51"/>
        <v>0.5076222359253304</v>
      </c>
      <c r="L313" s="140">
        <f t="shared" si="51"/>
        <v>0.23390356340715179</v>
      </c>
      <c r="M313" s="143">
        <f t="shared" si="51"/>
        <v>0.26529652082631139</v>
      </c>
      <c r="N313" s="143">
        <f t="shared" si="51"/>
        <v>0.19354968311106857</v>
      </c>
      <c r="O313" s="138">
        <f t="shared" si="51"/>
        <v>0.22808578277034752</v>
      </c>
      <c r="P313" s="136">
        <f t="shared" si="51"/>
        <v>0.43265819229786784</v>
      </c>
      <c r="Q313" s="138">
        <f t="shared" si="51"/>
        <v>0.19979001923707318</v>
      </c>
      <c r="R313" s="136">
        <f t="shared" si="51"/>
        <v>0.23276671659861958</v>
      </c>
      <c r="S313" s="136">
        <f t="shared" si="51"/>
        <v>0.16294015999298628</v>
      </c>
      <c r="T313" s="122"/>
      <c r="U313" s="104"/>
    </row>
    <row r="314" spans="1:21" hidden="1">
      <c r="T314" s="122"/>
      <c r="U314" s="104"/>
    </row>
    <row r="315" spans="1:21" hidden="1">
      <c r="T315" s="122"/>
      <c r="U315" s="104"/>
    </row>
    <row r="316" spans="1:21" hidden="1">
      <c r="T316" s="122"/>
      <c r="U316" s="104"/>
    </row>
    <row r="317" spans="1:21" hidden="1">
      <c r="T317" s="122"/>
      <c r="U317" s="104"/>
    </row>
    <row r="318" spans="1:21">
      <c r="T318" s="122"/>
      <c r="U318" s="104"/>
    </row>
    <row r="319" spans="1:21">
      <c r="D319" s="144"/>
      <c r="E319" s="144"/>
      <c r="F319" s="144"/>
      <c r="G319" s="144"/>
      <c r="H319" s="144"/>
      <c r="T319" s="122"/>
      <c r="U319" s="104"/>
    </row>
    <row r="320" spans="1:21">
      <c r="B320" s="412"/>
      <c r="C320" s="412"/>
      <c r="D320" s="412"/>
      <c r="E320" s="412"/>
      <c r="F320" s="412"/>
      <c r="G320" s="412"/>
      <c r="H320" s="412"/>
      <c r="T320" s="122"/>
      <c r="U320" s="104"/>
    </row>
    <row r="321" spans="2:21"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T321" s="122"/>
      <c r="U321" s="104"/>
    </row>
    <row r="322" spans="2:21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>
      <c r="B323" s="412"/>
      <c r="G323" s="145"/>
      <c r="H323" s="145"/>
      <c r="I323" s="145"/>
      <c r="J323" s="145"/>
      <c r="K323" s="145"/>
      <c r="L323" s="145"/>
      <c r="M323" s="145"/>
      <c r="N323" s="145"/>
      <c r="O323" s="145"/>
      <c r="P323" s="145"/>
      <c r="Q323" s="145"/>
      <c r="T323" s="122"/>
      <c r="U323" s="104"/>
    </row>
    <row r="324" spans="2:21">
      <c r="B324" s="412"/>
      <c r="G324" s="145"/>
      <c r="H324" s="145"/>
      <c r="I324" s="145"/>
      <c r="J324" s="145"/>
      <c r="K324" s="145"/>
      <c r="L324" s="145"/>
      <c r="M324" s="145"/>
      <c r="N324" s="145"/>
      <c r="O324" s="145"/>
      <c r="P324" s="145"/>
      <c r="Q324" s="145"/>
      <c r="T324" s="122"/>
      <c r="U324" s="104"/>
    </row>
    <row r="325" spans="2:21">
      <c r="B325" s="412"/>
      <c r="G325" s="145"/>
      <c r="H325" s="145"/>
      <c r="I325" s="145"/>
      <c r="J325" s="145"/>
      <c r="K325" s="145"/>
      <c r="L325" s="145"/>
      <c r="M325" s="145"/>
      <c r="N325" s="145"/>
      <c r="O325" s="145"/>
      <c r="P325" s="145"/>
      <c r="Q325" s="145"/>
      <c r="T325" s="122"/>
      <c r="U325" s="104"/>
    </row>
    <row r="326" spans="2:21">
      <c r="B326" s="412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>
      <c r="B328" s="412"/>
      <c r="T328" s="122"/>
      <c r="U328" s="104"/>
    </row>
    <row r="329" spans="2:21">
      <c r="B329" s="412"/>
      <c r="T329" s="122"/>
      <c r="U329" s="104"/>
    </row>
    <row r="330" spans="2:21">
      <c r="T330" s="122"/>
      <c r="U330" s="104"/>
    </row>
    <row r="331" spans="2:21">
      <c r="T331" s="122"/>
      <c r="U331" s="104"/>
    </row>
    <row r="332" spans="2:21">
      <c r="T332" s="122"/>
      <c r="U332" s="104"/>
    </row>
    <row r="333" spans="2:21">
      <c r="T333" s="122"/>
      <c r="U333" s="104"/>
    </row>
    <row r="334" spans="2:21">
      <c r="T334" s="122"/>
      <c r="U334" s="104"/>
    </row>
    <row r="335" spans="2:21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>
      <c r="F338" s="145"/>
      <c r="G338" s="145"/>
      <c r="H338" s="146"/>
      <c r="I338" s="145"/>
      <c r="J338" s="146"/>
      <c r="K338" s="145"/>
      <c r="L338" s="145"/>
      <c r="M338" s="146"/>
      <c r="T338" s="122"/>
      <c r="U338" s="104"/>
    </row>
    <row r="339" spans="6:21">
      <c r="F339" s="145"/>
      <c r="G339" s="145"/>
      <c r="H339" s="146"/>
      <c r="I339" s="145"/>
      <c r="J339" s="146"/>
      <c r="K339" s="145"/>
      <c r="L339" s="145"/>
      <c r="M339" s="146"/>
      <c r="T339" s="122"/>
      <c r="U339" s="104"/>
    </row>
    <row r="340" spans="6:21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>
      <c r="T342" s="122"/>
      <c r="U342" s="104"/>
    </row>
    <row r="343" spans="6:21"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F346" s="145"/>
      <c r="G346" s="145"/>
      <c r="H346" s="146"/>
      <c r="I346" s="145"/>
      <c r="T346" s="122"/>
      <c r="U346" s="104"/>
    </row>
    <row r="347" spans="6:21">
      <c r="F347" s="145"/>
      <c r="G347" s="145"/>
      <c r="H347" s="146"/>
      <c r="I347" s="145"/>
      <c r="T347" s="122"/>
      <c r="U347" s="104"/>
    </row>
    <row r="348" spans="6:21">
      <c r="F348" s="145"/>
      <c r="G348" s="145"/>
      <c r="H348" s="146"/>
      <c r="I348" s="145"/>
      <c r="T348" s="122"/>
      <c r="U348" s="104"/>
    </row>
    <row r="349" spans="6:21">
      <c r="F349" s="145"/>
      <c r="G349" s="145"/>
      <c r="H349" s="146"/>
      <c r="I349" s="145"/>
      <c r="T349" s="122"/>
      <c r="U349" s="104"/>
    </row>
    <row r="350" spans="6:21">
      <c r="F350" s="145"/>
      <c r="G350" s="145"/>
      <c r="H350" s="146"/>
      <c r="I350" s="145"/>
      <c r="T350" s="122"/>
      <c r="U350" s="104"/>
    </row>
    <row r="351" spans="6:21">
      <c r="F351" s="145"/>
      <c r="G351" s="145"/>
      <c r="H351" s="146"/>
      <c r="I351" s="145"/>
      <c r="T351" s="122"/>
      <c r="U351" s="104"/>
    </row>
    <row r="352" spans="6:21">
      <c r="F352" s="145"/>
      <c r="G352" s="145"/>
      <c r="H352" s="146"/>
      <c r="I352" s="145"/>
      <c r="J352" s="146"/>
      <c r="T352" s="122"/>
      <c r="U352" s="104"/>
    </row>
    <row r="353" spans="6:21">
      <c r="F353" s="145"/>
      <c r="G353" s="145"/>
      <c r="H353" s="146"/>
      <c r="I353" s="145"/>
      <c r="J353" s="146"/>
      <c r="T353" s="122"/>
      <c r="U353" s="104"/>
    </row>
    <row r="354" spans="6:21">
      <c r="F354" s="145"/>
      <c r="G354" s="145"/>
      <c r="H354" s="146"/>
      <c r="I354" s="145"/>
      <c r="J354" s="146"/>
      <c r="T354" s="122"/>
      <c r="U354" s="104"/>
    </row>
    <row r="355" spans="6:21">
      <c r="F355" s="145"/>
      <c r="G355" s="145"/>
      <c r="H355" s="146"/>
      <c r="I355" s="145"/>
      <c r="J355" s="146"/>
      <c r="T355" s="122"/>
      <c r="U355" s="104"/>
    </row>
    <row r="356" spans="6:21">
      <c r="T356" s="122"/>
      <c r="U356" s="104"/>
    </row>
    <row r="357" spans="6:21">
      <c r="T357" s="122"/>
      <c r="U357" s="104"/>
    </row>
    <row r="358" spans="6:21">
      <c r="T358" s="122"/>
      <c r="U358" s="104"/>
    </row>
    <row r="359" spans="6:21">
      <c r="T359" s="122"/>
      <c r="U359" s="104"/>
    </row>
    <row r="360" spans="6:21">
      <c r="T360" s="122"/>
      <c r="U360" s="104"/>
    </row>
    <row r="361" spans="6:21">
      <c r="T361" s="122"/>
      <c r="U361" s="104"/>
    </row>
    <row r="362" spans="6:21">
      <c r="T362" s="122"/>
      <c r="U362" s="104"/>
    </row>
    <row r="363" spans="6:21">
      <c r="T363" s="122"/>
      <c r="U363" s="104"/>
    </row>
    <row r="364" spans="6:21">
      <c r="T364" s="122"/>
      <c r="U364" s="104"/>
    </row>
    <row r="365" spans="6:21">
      <c r="T365" s="122"/>
      <c r="U365" s="104"/>
    </row>
  </sheetData>
  <mergeCells count="3">
    <mergeCell ref="A1:U1"/>
    <mergeCell ref="U3:U5"/>
    <mergeCell ref="A290:S29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2023-11-04T00:09:42Z</cp:lastPrinted>
  <dcterms:created xsi:type="dcterms:W3CDTF">2015-03-05T07:20:42Z</dcterms:created>
  <dcterms:modified xsi:type="dcterms:W3CDTF">2023-12-04T07:27:35Z</dcterms:modified>
</cp:coreProperties>
</file>