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270" yWindow="1035" windowWidth="34785" windowHeight="12870"/>
  </bookViews>
  <sheets>
    <sheet name="수주통계" sheetId="3" r:id="rId1"/>
    <sheet name="Sheet1" sheetId="4" r:id="rId2"/>
  </sheets>
  <definedNames>
    <definedName name="_xlnm.Print_Area" localSheetId="0">수주통계!$A$1:$U$233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12" i="3" l="1"/>
  <c r="D212" i="3"/>
  <c r="E212" i="3"/>
  <c r="F212" i="3"/>
  <c r="G212" i="3"/>
  <c r="H212" i="3"/>
  <c r="I212" i="3"/>
  <c r="J212" i="3"/>
  <c r="K212" i="3"/>
  <c r="L212" i="3"/>
  <c r="M212" i="3"/>
  <c r="N212" i="3"/>
  <c r="O212" i="3"/>
  <c r="P212" i="3"/>
  <c r="Q212" i="3"/>
  <c r="R212" i="3"/>
  <c r="S212" i="3"/>
  <c r="C213" i="3"/>
  <c r="D213" i="3"/>
  <c r="E213" i="3"/>
  <c r="F213" i="3"/>
  <c r="G213" i="3"/>
  <c r="H213" i="3"/>
  <c r="I213" i="3"/>
  <c r="J213" i="3"/>
  <c r="K213" i="3"/>
  <c r="L213" i="3"/>
  <c r="M213" i="3"/>
  <c r="N213" i="3"/>
  <c r="O213" i="3"/>
  <c r="P213" i="3"/>
  <c r="Q213" i="3"/>
  <c r="R213" i="3"/>
  <c r="S213" i="3"/>
  <c r="C214" i="3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B214" i="3"/>
  <c r="B213" i="3"/>
  <c r="B212" i="3"/>
  <c r="M204" i="3"/>
  <c r="N204" i="3"/>
  <c r="O204" i="3"/>
  <c r="P204" i="3"/>
  <c r="Q204" i="3"/>
  <c r="R204" i="3"/>
  <c r="S204" i="3"/>
  <c r="T204" i="3"/>
  <c r="U204" i="3"/>
  <c r="M205" i="3"/>
  <c r="N205" i="3"/>
  <c r="O205" i="3"/>
  <c r="P205" i="3"/>
  <c r="Q205" i="3"/>
  <c r="R205" i="3"/>
  <c r="S205" i="3"/>
  <c r="T205" i="3"/>
  <c r="U205" i="3"/>
  <c r="M206" i="3"/>
  <c r="N206" i="3"/>
  <c r="O206" i="3"/>
  <c r="P206" i="3"/>
  <c r="Q206" i="3"/>
  <c r="R206" i="3"/>
  <c r="S206" i="3"/>
  <c r="T206" i="3"/>
  <c r="U206" i="3"/>
  <c r="G204" i="3"/>
  <c r="H204" i="3"/>
  <c r="I204" i="3"/>
  <c r="J204" i="3"/>
  <c r="K204" i="3"/>
  <c r="L204" i="3"/>
  <c r="G205" i="3"/>
  <c r="H205" i="3"/>
  <c r="I205" i="3"/>
  <c r="J205" i="3"/>
  <c r="K205" i="3"/>
  <c r="L205" i="3"/>
  <c r="G206" i="3"/>
  <c r="H206" i="3"/>
  <c r="I206" i="3"/>
  <c r="J206" i="3"/>
  <c r="K206" i="3"/>
  <c r="L206" i="3"/>
  <c r="F204" i="3"/>
  <c r="F205" i="3"/>
  <c r="F206" i="3"/>
  <c r="C204" i="3"/>
  <c r="D204" i="3"/>
  <c r="E204" i="3"/>
  <c r="C205" i="3"/>
  <c r="D205" i="3"/>
  <c r="E205" i="3"/>
  <c r="C206" i="3"/>
  <c r="D206" i="3"/>
  <c r="E206" i="3"/>
  <c r="B206" i="3"/>
  <c r="B205" i="3"/>
  <c r="B204" i="3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O201" i="3"/>
  <c r="P201" i="3"/>
  <c r="Q201" i="3"/>
  <c r="R201" i="3"/>
  <c r="S201" i="3"/>
  <c r="B201" i="3"/>
  <c r="C8" i="4" l="1"/>
  <c r="D8" i="4"/>
  <c r="E8" i="4"/>
  <c r="F8" i="4"/>
  <c r="G8" i="4"/>
  <c r="H8" i="4"/>
  <c r="I8" i="4"/>
  <c r="J8" i="4"/>
  <c r="K8" i="4"/>
  <c r="L8" i="4"/>
  <c r="M8" i="4"/>
  <c r="N8" i="4"/>
  <c r="B8" i="4"/>
  <c r="C7" i="4"/>
  <c r="D7" i="4"/>
  <c r="E7" i="4"/>
  <c r="F7" i="4"/>
  <c r="G7" i="4"/>
  <c r="H7" i="4"/>
  <c r="I7" i="4"/>
  <c r="J7" i="4"/>
  <c r="K7" i="4"/>
  <c r="L7" i="4"/>
  <c r="M7" i="4"/>
  <c r="N7" i="4"/>
  <c r="B7" i="4"/>
  <c r="B196" i="3" l="1"/>
  <c r="B195" i="3" l="1"/>
  <c r="S194" i="3" l="1"/>
  <c r="R194" i="3"/>
  <c r="Q194" i="3"/>
  <c r="P194" i="3"/>
  <c r="O194" i="3"/>
  <c r="U194" i="3" l="1"/>
  <c r="B194" i="3"/>
  <c r="B216" i="3" l="1"/>
  <c r="T194" i="3"/>
  <c r="B217" i="3"/>
  <c r="T213" i="3"/>
  <c r="U213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T212" i="3" l="1"/>
  <c r="U212" i="3"/>
  <c r="C216" i="3" l="1"/>
  <c r="U214" i="3" l="1"/>
  <c r="C175" i="3" l="1"/>
  <c r="C215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15" i="3" l="1"/>
  <c r="S218" i="3" s="1"/>
  <c r="R215" i="3"/>
  <c r="R218" i="3" s="1"/>
  <c r="Q215" i="3"/>
  <c r="Q218" i="3" s="1"/>
  <c r="P215" i="3"/>
  <c r="P218" i="3" s="1"/>
  <c r="O215" i="3"/>
  <c r="O218" i="3" s="1"/>
  <c r="N215" i="3"/>
  <c r="N218" i="3" s="1"/>
  <c r="M215" i="3"/>
  <c r="M218" i="3" s="1"/>
  <c r="L215" i="3"/>
  <c r="L218" i="3" s="1"/>
  <c r="K215" i="3"/>
  <c r="K218" i="3" s="1"/>
  <c r="J215" i="3"/>
  <c r="J218" i="3" s="1"/>
  <c r="I215" i="3"/>
  <c r="I218" i="3" s="1"/>
  <c r="H215" i="3"/>
  <c r="H218" i="3" s="1"/>
  <c r="G215" i="3"/>
  <c r="G218" i="3" s="1"/>
  <c r="F215" i="3"/>
  <c r="F218" i="3" s="1"/>
  <c r="E215" i="3"/>
  <c r="E218" i="3" s="1"/>
  <c r="D215" i="3"/>
  <c r="D218" i="3" s="1"/>
  <c r="C218" i="3"/>
  <c r="B215" i="3"/>
  <c r="B218" i="3" s="1"/>
  <c r="S228" i="3" l="1"/>
  <c r="R228" i="3"/>
  <c r="Q228" i="3"/>
  <c r="P228" i="3"/>
  <c r="O228" i="3"/>
  <c r="N228" i="3"/>
  <c r="M228" i="3"/>
  <c r="L228" i="3"/>
  <c r="K228" i="3"/>
  <c r="J228" i="3"/>
  <c r="I228" i="3"/>
  <c r="H228" i="3"/>
  <c r="G228" i="3"/>
  <c r="F228" i="3"/>
  <c r="E228" i="3"/>
  <c r="D228" i="3"/>
  <c r="C228" i="3"/>
  <c r="B228" i="3"/>
  <c r="B230" i="3" l="1"/>
  <c r="B231" i="3" s="1"/>
  <c r="D230" i="3"/>
  <c r="D231" i="3" s="1"/>
  <c r="F230" i="3"/>
  <c r="F231" i="3" s="1"/>
  <c r="H230" i="3"/>
  <c r="H231" i="3" s="1"/>
  <c r="J230" i="3"/>
  <c r="J231" i="3" s="1"/>
  <c r="L230" i="3"/>
  <c r="L231" i="3" s="1"/>
  <c r="N230" i="3"/>
  <c r="N231" i="3" s="1"/>
  <c r="P230" i="3"/>
  <c r="P231" i="3" s="1"/>
  <c r="R230" i="3"/>
  <c r="R231" i="3" s="1"/>
  <c r="E224" i="3"/>
  <c r="E227" i="3"/>
  <c r="E226" i="3"/>
  <c r="E225" i="3"/>
  <c r="E223" i="3"/>
  <c r="E222" i="3"/>
  <c r="E221" i="3"/>
  <c r="E220" i="3"/>
  <c r="G224" i="3"/>
  <c r="G227" i="3"/>
  <c r="G226" i="3"/>
  <c r="G225" i="3"/>
  <c r="G223" i="3"/>
  <c r="G222" i="3"/>
  <c r="G221" i="3"/>
  <c r="G220" i="3"/>
  <c r="K224" i="3"/>
  <c r="K227" i="3"/>
  <c r="K226" i="3"/>
  <c r="K225" i="3"/>
  <c r="K223" i="3"/>
  <c r="K222" i="3"/>
  <c r="K221" i="3"/>
  <c r="K220" i="3"/>
  <c r="M224" i="3"/>
  <c r="M227" i="3"/>
  <c r="M226" i="3"/>
  <c r="M225" i="3"/>
  <c r="M223" i="3"/>
  <c r="M222" i="3"/>
  <c r="M221" i="3"/>
  <c r="M220" i="3"/>
  <c r="Q224" i="3"/>
  <c r="Q227" i="3"/>
  <c r="Q226" i="3"/>
  <c r="Q225" i="3"/>
  <c r="Q223" i="3"/>
  <c r="Q222" i="3"/>
  <c r="Q221" i="3"/>
  <c r="Q220" i="3"/>
  <c r="S224" i="3"/>
  <c r="S227" i="3"/>
  <c r="S226" i="3"/>
  <c r="S225" i="3"/>
  <c r="S223" i="3"/>
  <c r="S222" i="3"/>
  <c r="S221" i="3"/>
  <c r="S220" i="3"/>
  <c r="B224" i="3"/>
  <c r="B227" i="3"/>
  <c r="B226" i="3"/>
  <c r="B225" i="3"/>
  <c r="B223" i="3"/>
  <c r="B222" i="3"/>
  <c r="B221" i="3"/>
  <c r="B220" i="3"/>
  <c r="D224" i="3"/>
  <c r="D227" i="3"/>
  <c r="D226" i="3"/>
  <c r="D225" i="3"/>
  <c r="D223" i="3"/>
  <c r="D222" i="3"/>
  <c r="D221" i="3"/>
  <c r="D220" i="3"/>
  <c r="F224" i="3"/>
  <c r="F227" i="3"/>
  <c r="F226" i="3"/>
  <c r="F225" i="3"/>
  <c r="F223" i="3"/>
  <c r="F222" i="3"/>
  <c r="F221" i="3"/>
  <c r="F220" i="3"/>
  <c r="H224" i="3"/>
  <c r="H227" i="3"/>
  <c r="H226" i="3"/>
  <c r="H225" i="3"/>
  <c r="H223" i="3"/>
  <c r="H222" i="3"/>
  <c r="H221" i="3"/>
  <c r="H220" i="3"/>
  <c r="J224" i="3"/>
  <c r="J227" i="3"/>
  <c r="J226" i="3"/>
  <c r="J225" i="3"/>
  <c r="J223" i="3"/>
  <c r="J222" i="3"/>
  <c r="J221" i="3"/>
  <c r="J220" i="3"/>
  <c r="L224" i="3"/>
  <c r="L227" i="3"/>
  <c r="L226" i="3"/>
  <c r="L225" i="3"/>
  <c r="L223" i="3"/>
  <c r="L222" i="3"/>
  <c r="L221" i="3"/>
  <c r="L220" i="3"/>
  <c r="N224" i="3"/>
  <c r="N227" i="3"/>
  <c r="N226" i="3"/>
  <c r="N225" i="3"/>
  <c r="N223" i="3"/>
  <c r="N222" i="3"/>
  <c r="N221" i="3"/>
  <c r="N220" i="3"/>
  <c r="P224" i="3"/>
  <c r="P227" i="3"/>
  <c r="P226" i="3"/>
  <c r="P225" i="3"/>
  <c r="P223" i="3"/>
  <c r="P222" i="3"/>
  <c r="P221" i="3"/>
  <c r="P220" i="3"/>
  <c r="R224" i="3"/>
  <c r="R227" i="3"/>
  <c r="R226" i="3"/>
  <c r="R225" i="3"/>
  <c r="R223" i="3"/>
  <c r="R222" i="3"/>
  <c r="R221" i="3"/>
  <c r="R220" i="3"/>
  <c r="C230" i="3"/>
  <c r="C231" i="3" s="1"/>
  <c r="E230" i="3"/>
  <c r="E231" i="3" s="1"/>
  <c r="G230" i="3"/>
  <c r="G231" i="3" s="1"/>
  <c r="I230" i="3"/>
  <c r="I231" i="3" s="1"/>
  <c r="K230" i="3"/>
  <c r="K231" i="3" s="1"/>
  <c r="M230" i="3"/>
  <c r="M231" i="3" s="1"/>
  <c r="O230" i="3"/>
  <c r="O231" i="3" s="1"/>
  <c r="Q230" i="3"/>
  <c r="Q231" i="3" s="1"/>
  <c r="S230" i="3"/>
  <c r="S231" i="3" s="1"/>
  <c r="C224" i="3"/>
  <c r="C227" i="3"/>
  <c r="C226" i="3"/>
  <c r="C225" i="3"/>
  <c r="C223" i="3"/>
  <c r="C222" i="3"/>
  <c r="C221" i="3"/>
  <c r="C220" i="3"/>
  <c r="I224" i="3"/>
  <c r="I227" i="3"/>
  <c r="I226" i="3"/>
  <c r="I225" i="3"/>
  <c r="I223" i="3"/>
  <c r="I222" i="3"/>
  <c r="I221" i="3"/>
  <c r="I220" i="3"/>
  <c r="O224" i="3"/>
  <c r="O227" i="3"/>
  <c r="O226" i="3"/>
  <c r="O225" i="3"/>
  <c r="O223" i="3"/>
  <c r="O222" i="3"/>
  <c r="O221" i="3"/>
  <c r="O220" i="3"/>
  <c r="C217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14" i="3"/>
  <c r="S216" i="3"/>
  <c r="R217" i="3"/>
  <c r="Q216" i="3"/>
  <c r="P217" i="3"/>
  <c r="O216" i="3"/>
  <c r="N217" i="3"/>
  <c r="M216" i="3"/>
  <c r="L217" i="3"/>
  <c r="K216" i="3"/>
  <c r="J217" i="3"/>
  <c r="I216" i="3"/>
  <c r="H217" i="3"/>
  <c r="G216" i="3"/>
  <c r="F217" i="3"/>
  <c r="E216" i="3"/>
  <c r="D217" i="3"/>
  <c r="T216" i="3" l="1"/>
  <c r="D216" i="3"/>
  <c r="F216" i="3"/>
  <c r="H216" i="3"/>
  <c r="J216" i="3"/>
  <c r="L216" i="3"/>
  <c r="N216" i="3"/>
  <c r="P216" i="3"/>
  <c r="R216" i="3"/>
  <c r="E217" i="3"/>
  <c r="G217" i="3"/>
  <c r="I217" i="3"/>
  <c r="K217" i="3"/>
  <c r="M217" i="3"/>
  <c r="O217" i="3"/>
  <c r="Q217" i="3"/>
  <c r="S217" i="3"/>
  <c r="T217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17" i="3" l="1"/>
  <c r="U216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<sst xmlns="http://schemas.openxmlformats.org/spreadsheetml/2006/main" count="315" uniqueCount="233">
  <si>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</si>
  <si>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</si>
  <si>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</si>
  <si>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</si>
  <si>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</si>
  <si>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</si>
  <si>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</si>
  <si>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</si>
  <si>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</si>
  <si>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</si>
  <si>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</si>
  <si>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</si>
  <si>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</si>
  <si>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</si>
  <si>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</si>
  <si>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</si>
  <si>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</si>
  <si>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</si>
  <si>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</si>
  <si>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</si>
  <si>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</si>
  <si>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</si>
  <si>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</si>
  <si>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</si>
  <si>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</si>
  <si>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</si>
  <si>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</si>
  <si>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</si>
  <si>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</si>
  <si>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</si>
  <si>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</si>
  <si>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</si>
  <si>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</si>
  <si>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</si>
  <si>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</si>
  <si>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</si>
  <si>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</si>
  <si>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</si>
  <si>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</si>
  <si>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</si>
  <si>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</si>
  <si>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</si>
  <si>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</si>
  <si>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</si>
  <si>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</si>
  <si>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</si>
  <si>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</si>
  <si>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</si>
  <si>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</si>
  <si>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</si>
  <si>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</si>
  <si>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</si>
  <si>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</si>
  <si>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</si>
  <si>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</si>
  <si>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</si>
  <si>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</si>
  <si>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</si>
  <si>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</si>
  <si>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</si>
  <si>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</si>
  <si>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</si>
  <si>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</si>
  <si>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</si>
  <si>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</si>
  <si>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</si>
  <si>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</si>
  <si>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</si>
  <si>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</si>
  <si>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</si>
  <si>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</si>
  <si>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</si>
  <si>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</si>
  <si>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</si>
  <si>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</si>
  <si>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</si>
  <si>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</si>
  <si>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</si>
  <si>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</si>
  <si>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</si>
  <si>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</si>
  <si>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</si>
  <si>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</si>
  <si>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</si>
  <si>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</si>
  <si>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</si>
  <si>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</si>
  <si>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</si>
  <si>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</si>
  <si>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</si>
  <si>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</si>
  <si>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</si>
  <si>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</si>
  <si>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</si>
  <si>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</si>
  <si>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</si>
  <si>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</si>
  <si>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</si>
  <si>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</si>
  <si>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</si>
  <si>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</si>
  <si>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</si>
  <si>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</si>
  <si>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</si>
  <si>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</si>
  <si>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</si>
  <si>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</si>
  <si>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</si>
  <si>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</si>
  <si>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</si>
  <si>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</si>
  <si>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</si>
  <si>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</si>
  <si>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</si>
  <si>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</si>
  <si>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</si>
  <si>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</si>
  <si>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</si>
  <si>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</si>
  <si>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</si>
  <si>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</si>
  <si>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</si>
  <si>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</si>
  <si>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</si>
  <si>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</si>
  <si>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</si>
  <si>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</si>
  <si>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</si>
  <si>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</si>
  <si>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</si>
  <si>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</si>
  <si>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</si>
  <si>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</si>
  <si>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</si>
  <si>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</si>
  <si>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</si>
  <si>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</si>
  <si>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</si>
  <si>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</si>
  <si>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</si>
  <si>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</si>
  <si>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</si>
  <si>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</si>
  <si>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</si>
  <si>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</si>
  <si>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</si>
  <si>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</si>
  <si>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</si>
  <si>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</si>
  <si>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</si>
  <si>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</si>
  <si>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</si>
  <si>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</si>
  <si>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</si>
  <si>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</si>
  <si>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</si>
  <si>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</si>
  <si>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</si>
  <si>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</si>
  <si>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</si>
  <si>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</si>
  <si>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</si>
  <si>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</si>
  <si>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</si>
  <si>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</si>
  <si>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</si>
  <si>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</si>
  <si>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</si>
  <si>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</si>
  <si>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</si>
  <si>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</si>
  <si>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</si>
  <si>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</si>
  <si>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</si>
  <si>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</si>
  <si>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</si>
  <si>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</si>
  <si>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</si>
  <si>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</si>
  <si>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</si>
  <si>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</si>
  <si>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</si>
  <si>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</si>
  <si>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</si>
  <si>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</si>
  <si>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</si>
  <si>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</si>
  <si>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</si>
  <si>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</si>
  <si>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</si>
  <si>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</si>
  <si>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</si>
  <si>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</si>
  <si>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</si>
  <si>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</si>
  <si>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</si>
  <si>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</si>
  <si>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</si>
  <si>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</si>
  <si>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</si>
  <si>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</si>
  <si>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</si>
  <si>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</si>
  <si>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</si>
  <si>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</si>
  <si>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</si>
  <si>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</si>
  <si>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</si>
  <si>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</si>
  <si>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</si>
  <si>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</si>
  <si>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</si>
  <si>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</si>
  <si>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</si>
  <si>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</si>
  <si>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</si>
  <si>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2017년 계</t>
  </si>
  <si>
    <t>2016년 계</t>
  </si>
  <si>
    <t>2015년 계</t>
  </si>
  <si>
    <t>전년비</t>
    <phoneticPr fontId="12" type="noConversion"/>
  </si>
  <si>
    <t>15년비</t>
    <phoneticPr fontId="12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</si>
  <si>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</si>
  <si>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</si>
  <si>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</si>
  <si>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</si>
  <si>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17년대비</t>
    <phoneticPr fontId="13" type="noConversion"/>
  </si>
  <si>
    <t>2018년 계</t>
    <phoneticPr fontId="13" type="noConversion"/>
  </si>
  <si>
    <t>2019년 2월 건설수주액분석</t>
    <phoneticPr fontId="13" type="noConversion"/>
  </si>
  <si>
    <t>2019. 2</t>
    <phoneticPr fontId="13" type="noConversion"/>
  </si>
  <si>
    <t>19.2월누적</t>
    <phoneticPr fontId="12" type="noConversion"/>
  </si>
  <si>
    <t>18.2월 누적</t>
    <phoneticPr fontId="12" type="noConversion"/>
  </si>
  <si>
    <t>17.2월 누적</t>
    <phoneticPr fontId="12" type="noConversion"/>
  </si>
  <si>
    <t>연도별 2월 누계수주액 분석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</si>
</sst>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</numFmts>
  <fonts count="3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36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9" fillId="10" borderId="0" xfId="0" applyNumberFormat="1" applyFont="1" applyFill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0" fontId="7" fillId="11" borderId="47" xfId="5" applyNumberFormat="1" applyFont="1" applyFill="1" applyBorder="1" applyAlignment="1">
      <alignment horizontal="center"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179" fontId="7" fillId="0" borderId="59" xfId="25" applyNumberFormat="1" applyFont="1" applyFill="1" applyBorder="1" applyAlignment="1">
      <alignment vertical="center" shrinkToFi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176" fontId="14" fillId="7" borderId="10" xfId="0" applyNumberFormat="1" applyFont="1" applyFill="1" applyBorder="1" applyAlignment="1">
      <alignment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176" fontId="0" fillId="0" borderId="0" xfId="0" applyNumberFormat="1">
      <alignment vertical="center"/>
    </xf>
    <xf numFmtId="180" fontId="0" fillId="0" borderId="0" xfId="0" applyNumberFormat="1">
      <alignment vertical="center"/>
    </xf>
    <xf numFmtId="14" fontId="17" fillId="11" borderId="47" xfId="5" applyNumberFormat="1" applyFont="1" applyFill="1" applyBorder="1" applyAlignment="1">
      <alignment horizontal="center" vertical="center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14" fillId="11" borderId="40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41" fontId="7" fillId="11" borderId="47" xfId="5" applyFont="1" applyFill="1" applyBorder="1" applyAlignment="1">
      <alignment horizontal="center"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8" fontId="7" fillId="11" borderId="1" xfId="5" applyNumberFormat="1" applyFont="1" applyFill="1" applyBorder="1" applyAlignment="1"/>
    <xf numFmtId="178" fontId="7" fillId="11" borderId="40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77"/>
  <sheetViews>
    <sheetView tabSelected="1" zoomScaleNormal="100" zoomScaleSheetLayoutView="70" workbookViewId="0">
      <pane ySplit="5" topLeftCell="A6" activePane="bottomLeft" state="frozen"/>
      <selection pane="bottomLeft" activeCell="A163" sqref="A163:XFD175"/>
    </sheetView>
  </sheetViews>
  <sheetFormatPr defaultRowHeight="16.5" x14ac:dyDescent="0.3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3" hidden="1" customWidth="1"/>
    <col min="21" max="21" width="12.25" style="105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 x14ac:dyDescent="0.3">
      <c r="A1" s="434" t="s">
        <v>227</v>
      </c>
      <c r="B1" s="434"/>
      <c r="C1" s="434"/>
      <c r="D1" s="434"/>
      <c r="E1" s="434"/>
      <c r="F1" s="434"/>
      <c r="G1" s="434"/>
      <c r="H1" s="434"/>
      <c r="I1" s="434"/>
      <c r="J1" s="434"/>
      <c r="K1" s="434"/>
      <c r="L1" s="434"/>
      <c r="M1" s="434"/>
      <c r="N1" s="434"/>
      <c r="O1" s="434"/>
      <c r="P1" s="434"/>
      <c r="Q1" s="434"/>
      <c r="R1" s="434"/>
      <c r="S1" s="434"/>
      <c r="T1" s="434"/>
      <c r="U1" s="434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76"/>
      <c r="S2" s="118" t="s">
        <v>168</v>
      </c>
      <c r="U2" s="118" t="s">
        <v>168</v>
      </c>
    </row>
    <row r="3" spans="1:21" x14ac:dyDescent="0.3">
      <c r="A3" s="377" t="s">
        <v>65</v>
      </c>
      <c r="B3" s="378" t="s">
        <v>0</v>
      </c>
      <c r="C3" s="379" t="s">
        <v>1</v>
      </c>
      <c r="D3" s="379"/>
      <c r="E3" s="379"/>
      <c r="F3" s="379"/>
      <c r="G3" s="379"/>
      <c r="H3" s="380"/>
      <c r="I3" s="381" t="s">
        <v>2</v>
      </c>
      <c r="J3" s="381"/>
      <c r="K3" s="381"/>
      <c r="L3" s="381"/>
      <c r="M3" s="381"/>
      <c r="N3" s="382"/>
      <c r="O3" s="383" t="s">
        <v>3</v>
      </c>
      <c r="P3" s="383"/>
      <c r="Q3" s="384" t="s">
        <v>4</v>
      </c>
      <c r="R3" s="383"/>
      <c r="S3" s="385"/>
      <c r="U3" s="431" t="s">
        <v>172</v>
      </c>
    </row>
    <row r="4" spans="1:21" x14ac:dyDescent="0.3">
      <c r="A4" s="305"/>
      <c r="B4" s="306"/>
      <c r="C4" s="309"/>
      <c r="D4" s="310" t="s">
        <v>3</v>
      </c>
      <c r="E4" s="311"/>
      <c r="F4" s="310" t="s">
        <v>4</v>
      </c>
      <c r="G4" s="307"/>
      <c r="H4" s="308"/>
      <c r="I4" s="320"/>
      <c r="J4" s="321" t="s">
        <v>3</v>
      </c>
      <c r="K4" s="322"/>
      <c r="L4" s="323" t="s">
        <v>4</v>
      </c>
      <c r="M4" s="318"/>
      <c r="N4" s="319"/>
      <c r="O4" s="331"/>
      <c r="P4" s="333"/>
      <c r="Q4" s="331"/>
      <c r="R4" s="330"/>
      <c r="S4" s="386"/>
      <c r="U4" s="432"/>
    </row>
    <row r="5" spans="1:21" ht="19.5" customHeight="1" thickBot="1" x14ac:dyDescent="0.35">
      <c r="A5" s="202"/>
      <c r="B5" s="9"/>
      <c r="C5" s="312"/>
      <c r="D5" s="313"/>
      <c r="E5" s="314" t="s">
        <v>66</v>
      </c>
      <c r="F5" s="315"/>
      <c r="G5" s="316" t="s">
        <v>5</v>
      </c>
      <c r="H5" s="317" t="s">
        <v>6</v>
      </c>
      <c r="I5" s="324"/>
      <c r="J5" s="325"/>
      <c r="K5" s="326" t="s">
        <v>66</v>
      </c>
      <c r="L5" s="327"/>
      <c r="M5" s="328" t="s">
        <v>5</v>
      </c>
      <c r="N5" s="329" t="s">
        <v>6</v>
      </c>
      <c r="O5" s="334"/>
      <c r="P5" s="335" t="s">
        <v>66</v>
      </c>
      <c r="Q5" s="336"/>
      <c r="R5" s="337" t="s">
        <v>5</v>
      </c>
      <c r="S5" s="338" t="s">
        <v>6</v>
      </c>
      <c r="U5" s="433"/>
    </row>
    <row r="6" spans="1:21" ht="17.25" hidden="1" thickTop="1" x14ac:dyDescent="0.3">
      <c r="A6" s="203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4">
        <v>253496</v>
      </c>
      <c r="T6" s="124"/>
      <c r="U6" s="121"/>
    </row>
    <row r="7" spans="1:21" hidden="1" x14ac:dyDescent="0.3">
      <c r="A7" s="205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6">
        <v>14522</v>
      </c>
      <c r="U7" s="112"/>
    </row>
    <row r="8" spans="1:21" hidden="1" x14ac:dyDescent="0.3">
      <c r="A8" s="207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6">
        <v>22341</v>
      </c>
      <c r="U8" s="112"/>
    </row>
    <row r="9" spans="1:21" hidden="1" x14ac:dyDescent="0.3">
      <c r="A9" s="208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6">
        <v>28848</v>
      </c>
      <c r="U9" s="112"/>
    </row>
    <row r="10" spans="1:21" hidden="1" x14ac:dyDescent="0.3">
      <c r="A10" s="208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6">
        <v>18396</v>
      </c>
      <c r="U10" s="112"/>
    </row>
    <row r="11" spans="1:21" hidden="1" x14ac:dyDescent="0.3">
      <c r="A11" s="208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6">
        <v>18989</v>
      </c>
      <c r="U11" s="112"/>
    </row>
    <row r="12" spans="1:21" hidden="1" x14ac:dyDescent="0.3">
      <c r="A12" s="208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6">
        <v>22367</v>
      </c>
      <c r="U12" s="112"/>
    </row>
    <row r="13" spans="1:21" hidden="1" x14ac:dyDescent="0.3">
      <c r="A13" s="209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6">
        <v>28599</v>
      </c>
      <c r="U13" s="112"/>
    </row>
    <row r="14" spans="1:21" hidden="1" x14ac:dyDescent="0.3">
      <c r="A14" s="210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6">
        <v>17131</v>
      </c>
      <c r="U14" s="112"/>
    </row>
    <row r="15" spans="1:21" hidden="1" x14ac:dyDescent="0.3">
      <c r="A15" s="207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6">
        <v>14383</v>
      </c>
      <c r="U15" s="112"/>
    </row>
    <row r="16" spans="1:21" hidden="1" x14ac:dyDescent="0.3">
      <c r="A16" s="208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6">
        <v>25785</v>
      </c>
      <c r="U16" s="112"/>
    </row>
    <row r="17" spans="1:21" hidden="1" x14ac:dyDescent="0.3">
      <c r="A17" s="210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6">
        <v>19814</v>
      </c>
      <c r="U17" s="112"/>
    </row>
    <row r="18" spans="1:21" hidden="1" x14ac:dyDescent="0.3">
      <c r="A18" s="211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6">
        <v>35628</v>
      </c>
      <c r="U18" s="112"/>
    </row>
    <row r="19" spans="1:21" hidden="1" x14ac:dyDescent="0.3">
      <c r="A19" s="212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3">
        <v>266803</v>
      </c>
      <c r="U19" s="112"/>
    </row>
    <row r="20" spans="1:21" hidden="1" x14ac:dyDescent="0.3">
      <c r="A20" s="207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6">
        <v>16146</v>
      </c>
      <c r="U20" s="112"/>
    </row>
    <row r="21" spans="1:21" hidden="1" x14ac:dyDescent="0.3">
      <c r="A21" s="207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6">
        <v>16820</v>
      </c>
      <c r="U21" s="112"/>
    </row>
    <row r="22" spans="1:21" hidden="1" x14ac:dyDescent="0.3">
      <c r="A22" s="208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6">
        <v>21519</v>
      </c>
      <c r="U22" s="112"/>
    </row>
    <row r="23" spans="1:21" hidden="1" x14ac:dyDescent="0.3">
      <c r="A23" s="208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6">
        <v>20693</v>
      </c>
      <c r="U23" s="112"/>
    </row>
    <row r="24" spans="1:21" hidden="1" x14ac:dyDescent="0.3">
      <c r="A24" s="210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6">
        <v>25200</v>
      </c>
      <c r="U24" s="112"/>
    </row>
    <row r="25" spans="1:21" hidden="1" x14ac:dyDescent="0.3">
      <c r="A25" s="207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6">
        <v>31234</v>
      </c>
      <c r="U25" s="112"/>
    </row>
    <row r="26" spans="1:21" hidden="1" x14ac:dyDescent="0.3">
      <c r="A26" s="208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6">
        <v>17983</v>
      </c>
      <c r="U26" s="112"/>
    </row>
    <row r="27" spans="1:21" hidden="1" x14ac:dyDescent="0.3">
      <c r="A27" s="208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6">
        <v>19275</v>
      </c>
      <c r="U27" s="112"/>
    </row>
    <row r="28" spans="1:21" hidden="1" x14ac:dyDescent="0.3">
      <c r="A28" s="208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6">
        <v>16548</v>
      </c>
      <c r="U28" s="112"/>
    </row>
    <row r="29" spans="1:21" hidden="1" x14ac:dyDescent="0.3">
      <c r="A29" s="208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6">
        <v>17959</v>
      </c>
      <c r="U29" s="112"/>
    </row>
    <row r="30" spans="1:21" hidden="1" x14ac:dyDescent="0.3">
      <c r="A30" s="208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6">
        <v>23832</v>
      </c>
      <c r="U30" s="112"/>
    </row>
    <row r="31" spans="1:21" hidden="1" x14ac:dyDescent="0.3">
      <c r="A31" s="210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6">
        <v>32580</v>
      </c>
      <c r="U31" s="112"/>
    </row>
    <row r="32" spans="1:21" hidden="1" x14ac:dyDescent="0.3">
      <c r="A32" s="214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5">
        <v>259789</v>
      </c>
      <c r="U32" s="112"/>
    </row>
    <row r="33" spans="1:21" hidden="1" x14ac:dyDescent="0.3">
      <c r="A33" s="216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7">
        <v>24591</v>
      </c>
      <c r="U33" s="112"/>
    </row>
    <row r="34" spans="1:21" hidden="1" x14ac:dyDescent="0.3">
      <c r="A34" s="218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9">
        <v>12890</v>
      </c>
      <c r="U34" s="112"/>
    </row>
    <row r="35" spans="1:21" hidden="1" x14ac:dyDescent="0.3">
      <c r="A35" s="218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9">
        <v>14984.27</v>
      </c>
      <c r="U35" s="112"/>
    </row>
    <row r="36" spans="1:21" hidden="1" x14ac:dyDescent="0.3">
      <c r="A36" s="218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20">
        <v>16643.02</v>
      </c>
      <c r="U36" s="112"/>
    </row>
    <row r="37" spans="1:21" hidden="1" x14ac:dyDescent="0.3">
      <c r="A37" s="218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20">
        <v>28324.15184617952</v>
      </c>
      <c r="U37" s="112"/>
    </row>
    <row r="38" spans="1:21" hidden="1" x14ac:dyDescent="0.3">
      <c r="A38" s="218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20">
        <v>25647.960331849859</v>
      </c>
      <c r="U38" s="112"/>
    </row>
    <row r="39" spans="1:21" hidden="1" x14ac:dyDescent="0.3">
      <c r="A39" s="221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22">
        <v>20364.669999999998</v>
      </c>
      <c r="U39" s="112"/>
    </row>
    <row r="40" spans="1:21" hidden="1" x14ac:dyDescent="0.3">
      <c r="A40" s="218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20">
        <v>24775</v>
      </c>
      <c r="U40" s="112"/>
    </row>
    <row r="41" spans="1:21" hidden="1" x14ac:dyDescent="0.3">
      <c r="A41" s="223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20">
        <v>22465.98</v>
      </c>
      <c r="U41" s="112"/>
    </row>
    <row r="42" spans="1:21" hidden="1" x14ac:dyDescent="0.3">
      <c r="A42" s="223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20">
        <v>16126.14381794881</v>
      </c>
      <c r="U42" s="112"/>
    </row>
    <row r="43" spans="1:21" hidden="1" x14ac:dyDescent="0.3">
      <c r="A43" s="223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4">
        <v>20338.076050387677</v>
      </c>
      <c r="U43" s="112"/>
    </row>
    <row r="44" spans="1:21" hidden="1" x14ac:dyDescent="0.3">
      <c r="A44" s="223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5">
        <v>29446.64780664241</v>
      </c>
      <c r="U44" s="112"/>
    </row>
    <row r="45" spans="1:21" hidden="1" x14ac:dyDescent="0.3">
      <c r="A45" s="226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7">
        <v>256596.91985300829</v>
      </c>
      <c r="U45" s="112"/>
    </row>
    <row r="46" spans="1:21" hidden="1" x14ac:dyDescent="0.3">
      <c r="A46" s="228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9">
        <v>19464.611224220174</v>
      </c>
      <c r="T46" s="123">
        <v>84.9</v>
      </c>
      <c r="U46" s="113">
        <f>B46/T46*100</f>
        <v>88436.966040175394</v>
      </c>
    </row>
    <row r="47" spans="1:21" hidden="1" x14ac:dyDescent="0.3">
      <c r="A47" s="230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9">
        <v>21216.187350548844</v>
      </c>
      <c r="T47" s="123">
        <v>84.9</v>
      </c>
      <c r="U47" s="113">
        <f t="shared" ref="U47:U110" si="0">B47/T47*100</f>
        <v>86534.520488691196</v>
      </c>
    </row>
    <row r="48" spans="1:21" hidden="1" x14ac:dyDescent="0.3">
      <c r="A48" s="230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9">
        <v>32281.872995653568</v>
      </c>
      <c r="T48" s="123">
        <v>84.9</v>
      </c>
      <c r="U48" s="113">
        <f t="shared" si="0"/>
        <v>112352.57610569902</v>
      </c>
    </row>
    <row r="49" spans="1:21" hidden="1" x14ac:dyDescent="0.3">
      <c r="A49" s="231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32">
        <v>23952.45826071145</v>
      </c>
      <c r="T49" s="123">
        <v>84.9</v>
      </c>
      <c r="U49" s="113">
        <f t="shared" si="0"/>
        <v>109735.71375113174</v>
      </c>
    </row>
    <row r="50" spans="1:21" hidden="1" x14ac:dyDescent="0.3">
      <c r="A50" s="231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32">
        <v>22253.537438180825</v>
      </c>
      <c r="T50" s="123">
        <v>84.9</v>
      </c>
      <c r="U50" s="113">
        <f t="shared" si="0"/>
        <v>103372.19571463008</v>
      </c>
    </row>
    <row r="51" spans="1:21" hidden="1" x14ac:dyDescent="0.3">
      <c r="A51" s="233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4">
        <v>22209.0052048535</v>
      </c>
      <c r="T51" s="123">
        <v>84.9</v>
      </c>
      <c r="U51" s="113">
        <f t="shared" si="0"/>
        <v>157955.57480177371</v>
      </c>
    </row>
    <row r="52" spans="1:21" hidden="1" x14ac:dyDescent="0.3">
      <c r="A52" s="233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5">
        <v>28161.265081273814</v>
      </c>
      <c r="T52" s="123">
        <v>84.9</v>
      </c>
      <c r="U52" s="113">
        <f t="shared" si="0"/>
        <v>90509.000201634088</v>
      </c>
    </row>
    <row r="53" spans="1:21" hidden="1" x14ac:dyDescent="0.3">
      <c r="A53" s="236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22">
        <v>24701.459074633578</v>
      </c>
      <c r="T53" s="123">
        <v>84.9</v>
      </c>
      <c r="U53" s="113">
        <f t="shared" si="0"/>
        <v>96057.936547916674</v>
      </c>
    </row>
    <row r="54" spans="1:21" hidden="1" x14ac:dyDescent="0.3">
      <c r="A54" s="236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22">
        <v>21350.953141627768</v>
      </c>
      <c r="T54" s="123">
        <v>84.9</v>
      </c>
      <c r="U54" s="113">
        <f t="shared" si="0"/>
        <v>123678.26297163907</v>
      </c>
    </row>
    <row r="55" spans="1:21" hidden="1" x14ac:dyDescent="0.3">
      <c r="A55" s="236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22">
        <v>27089.848571728056</v>
      </c>
      <c r="T55" s="123">
        <v>84.9</v>
      </c>
      <c r="U55" s="113">
        <f t="shared" si="0"/>
        <v>145885.32397313989</v>
      </c>
    </row>
    <row r="56" spans="1:21" hidden="1" x14ac:dyDescent="0.3">
      <c r="A56" s="236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22">
        <v>35716.353609621292</v>
      </c>
      <c r="T56" s="123">
        <v>84.9</v>
      </c>
      <c r="U56" s="113">
        <f t="shared" si="0"/>
        <v>166874.70173467256</v>
      </c>
    </row>
    <row r="57" spans="1:21" hidden="1" x14ac:dyDescent="0.3">
      <c r="A57" s="237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8">
        <v>57309.037328786741</v>
      </c>
      <c r="T57" s="123">
        <v>84.9</v>
      </c>
      <c r="U57" s="113">
        <f t="shared" si="0"/>
        <v>225224.19642822491</v>
      </c>
    </row>
    <row r="58" spans="1:21" s="101" customFormat="1" hidden="1" x14ac:dyDescent="0.3">
      <c r="A58" s="239" t="s">
        <v>85</v>
      </c>
      <c r="B58" s="110">
        <v>1279117.8064766699</v>
      </c>
      <c r="C58" s="111">
        <v>370887.19010117021</v>
      </c>
      <c r="D58" s="111">
        <v>219321.66055654519</v>
      </c>
      <c r="E58" s="111"/>
      <c r="F58" s="111">
        <v>151565.52954462502</v>
      </c>
      <c r="G58" s="111">
        <v>75699.276960817297</v>
      </c>
      <c r="H58" s="111">
        <v>75866.252583807742</v>
      </c>
      <c r="I58" s="111">
        <v>908230.61637549952</v>
      </c>
      <c r="J58" s="111">
        <v>142605.59324960742</v>
      </c>
      <c r="K58" s="111"/>
      <c r="L58" s="111">
        <v>765625.02312589216</v>
      </c>
      <c r="M58" s="111">
        <v>505784.68642786035</v>
      </c>
      <c r="N58" s="111">
        <v>259840.33669803187</v>
      </c>
      <c r="O58" s="111">
        <v>361927.25380615261</v>
      </c>
      <c r="P58" s="111"/>
      <c r="Q58" s="111">
        <v>917190.55267051735</v>
      </c>
      <c r="R58" s="111">
        <v>581483.96338867769</v>
      </c>
      <c r="S58" s="240">
        <v>335706.58928183961</v>
      </c>
      <c r="T58" s="201">
        <v>84.9</v>
      </c>
      <c r="U58" s="114">
        <f t="shared" si="0"/>
        <v>1506616.9687593284</v>
      </c>
    </row>
    <row r="59" spans="1:21" hidden="1" x14ac:dyDescent="0.3">
      <c r="A59" s="241" t="s">
        <v>86</v>
      </c>
      <c r="B59" s="107">
        <v>66556.836799503886</v>
      </c>
      <c r="C59" s="108">
        <v>18774.017073714371</v>
      </c>
      <c r="D59" s="108">
        <v>6066.152573798513</v>
      </c>
      <c r="E59" s="109" t="s">
        <v>41</v>
      </c>
      <c r="F59" s="106">
        <v>12707.864499915859</v>
      </c>
      <c r="G59" s="106">
        <v>10308.73</v>
      </c>
      <c r="H59" s="106">
        <v>2399.1344999158596</v>
      </c>
      <c r="I59" s="106">
        <v>47782.819725789501</v>
      </c>
      <c r="J59" s="106">
        <v>2706.1234806715547</v>
      </c>
      <c r="K59" s="109" t="s">
        <v>41</v>
      </c>
      <c r="L59" s="106">
        <v>45076.69624511795</v>
      </c>
      <c r="M59" s="106">
        <v>25298.752345508976</v>
      </c>
      <c r="N59" s="106">
        <v>19777.943899608974</v>
      </c>
      <c r="O59" s="106">
        <v>8772.2760544700686</v>
      </c>
      <c r="P59" s="109" t="s">
        <v>41</v>
      </c>
      <c r="Q59" s="106">
        <v>57784.560745033807</v>
      </c>
      <c r="R59" s="106">
        <v>35607.482345508972</v>
      </c>
      <c r="S59" s="242">
        <v>22177.078399524835</v>
      </c>
      <c r="T59" s="123">
        <v>94.5</v>
      </c>
      <c r="U59" s="113">
        <f t="shared" si="0"/>
        <v>70430.515131750144</v>
      </c>
    </row>
    <row r="60" spans="1:21" hidden="1" x14ac:dyDescent="0.3">
      <c r="A60" s="236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3">
        <v>16334.533324250247</v>
      </c>
      <c r="T60" s="123">
        <v>94.5</v>
      </c>
      <c r="U60" s="113">
        <f t="shared" si="0"/>
        <v>73836.592715688006</v>
      </c>
    </row>
    <row r="61" spans="1:21" hidden="1" x14ac:dyDescent="0.3">
      <c r="A61" s="236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3">
        <v>20744.409705823022</v>
      </c>
      <c r="T61" s="123">
        <v>94.5</v>
      </c>
      <c r="U61" s="113">
        <f t="shared" si="0"/>
        <v>104987.1595630345</v>
      </c>
    </row>
    <row r="62" spans="1:21" hidden="1" x14ac:dyDescent="0.3">
      <c r="A62" s="236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3">
        <v>32111.197460614163</v>
      </c>
      <c r="T62" s="123">
        <v>94.5</v>
      </c>
      <c r="U62" s="113">
        <f t="shared" si="0"/>
        <v>99816.631311690682</v>
      </c>
    </row>
    <row r="63" spans="1:21" hidden="1" x14ac:dyDescent="0.3">
      <c r="A63" s="236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3">
        <v>37851.335127300677</v>
      </c>
      <c r="T63" s="123">
        <v>94.5</v>
      </c>
      <c r="U63" s="113">
        <f t="shared" si="0"/>
        <v>120522.01702329516</v>
      </c>
    </row>
    <row r="64" spans="1:21" hidden="1" x14ac:dyDescent="0.3">
      <c r="A64" s="236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3">
        <v>36633.101503408623</v>
      </c>
      <c r="T64" s="123">
        <v>94.5</v>
      </c>
      <c r="U64" s="113">
        <f t="shared" si="0"/>
        <v>113718.87199862406</v>
      </c>
    </row>
    <row r="65" spans="1:21" hidden="1" x14ac:dyDescent="0.3">
      <c r="A65" s="236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3">
        <v>23869.266538213371</v>
      </c>
      <c r="T65" s="123">
        <v>94.5</v>
      </c>
      <c r="U65" s="113">
        <f t="shared" si="0"/>
        <v>70747.32042888405</v>
      </c>
    </row>
    <row r="66" spans="1:21" hidden="1" x14ac:dyDescent="0.3">
      <c r="A66" s="236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3">
        <v>19822.517384889885</v>
      </c>
      <c r="T66" s="123">
        <v>94.5</v>
      </c>
      <c r="U66" s="113">
        <f t="shared" si="0"/>
        <v>80660.809484864018</v>
      </c>
    </row>
    <row r="67" spans="1:21" hidden="1" x14ac:dyDescent="0.3">
      <c r="A67" s="236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3">
        <v>25871.921551064625</v>
      </c>
      <c r="T67" s="123">
        <v>94.5</v>
      </c>
      <c r="U67" s="113">
        <f t="shared" si="0"/>
        <v>71634.274377748501</v>
      </c>
    </row>
    <row r="68" spans="1:21" hidden="1" x14ac:dyDescent="0.3">
      <c r="A68" s="236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3">
        <v>25892.271371771683</v>
      </c>
      <c r="T68" s="123">
        <v>94.5</v>
      </c>
      <c r="U68" s="113">
        <f t="shared" si="0"/>
        <v>102880.0825918848</v>
      </c>
    </row>
    <row r="69" spans="1:21" hidden="1" x14ac:dyDescent="0.3">
      <c r="A69" s="236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3">
        <v>16329.616410431345</v>
      </c>
      <c r="T69" s="123">
        <v>94.5</v>
      </c>
      <c r="U69" s="113">
        <f t="shared" si="0"/>
        <v>100622.05118730819</v>
      </c>
    </row>
    <row r="70" spans="1:21" hidden="1" x14ac:dyDescent="0.3">
      <c r="A70" s="236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3">
        <v>64061.346761963068</v>
      </c>
      <c r="T70" s="123">
        <v>94.5</v>
      </c>
      <c r="U70" s="113">
        <f t="shared" si="0"/>
        <v>260885.8988345387</v>
      </c>
    </row>
    <row r="71" spans="1:21" hidden="1" x14ac:dyDescent="0.3">
      <c r="A71" s="244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5">
        <v>341698.59553925553</v>
      </c>
      <c r="T71" s="123">
        <v>94.5</v>
      </c>
      <c r="U71" s="113">
        <f t="shared" si="0"/>
        <v>1270742.2246493108</v>
      </c>
    </row>
    <row r="72" spans="1:21" hidden="1" x14ac:dyDescent="0.3">
      <c r="A72" s="246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7">
        <v>10809.645765765865</v>
      </c>
      <c r="T72" s="123">
        <v>96.1</v>
      </c>
      <c r="U72" s="113">
        <f t="shared" si="0"/>
        <v>64754.607466964408</v>
      </c>
    </row>
    <row r="73" spans="1:21" hidden="1" x14ac:dyDescent="0.3">
      <c r="A73" s="236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3">
        <v>12490.814974180146</v>
      </c>
      <c r="T73" s="123">
        <v>96.1</v>
      </c>
      <c r="U73" s="113">
        <f t="shared" si="0"/>
        <v>64124.616087848553</v>
      </c>
    </row>
    <row r="74" spans="1:21" hidden="1" x14ac:dyDescent="0.3">
      <c r="A74" s="248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9">
        <v>25608.109868093874</v>
      </c>
      <c r="T74" s="123">
        <v>96.1</v>
      </c>
      <c r="U74" s="113">
        <f t="shared" si="0"/>
        <v>88732.249071982238</v>
      </c>
    </row>
    <row r="75" spans="1:21" hidden="1" x14ac:dyDescent="0.3">
      <c r="A75" s="236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3">
        <v>16697.111675266548</v>
      </c>
      <c r="T75" s="123">
        <v>96.1</v>
      </c>
      <c r="U75" s="113">
        <f t="shared" si="0"/>
        <v>91230.795990496888</v>
      </c>
    </row>
    <row r="76" spans="1:21" hidden="1" x14ac:dyDescent="0.3">
      <c r="A76" s="236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3">
        <v>20403.595295156185</v>
      </c>
      <c r="T76" s="123">
        <v>96.1</v>
      </c>
      <c r="U76" s="113">
        <f t="shared" si="0"/>
        <v>85869.017524621479</v>
      </c>
    </row>
    <row r="77" spans="1:21" hidden="1" x14ac:dyDescent="0.3">
      <c r="A77" s="236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3">
        <v>23879.172850772007</v>
      </c>
      <c r="T77" s="123">
        <v>96.1</v>
      </c>
      <c r="U77" s="113">
        <f t="shared" si="0"/>
        <v>133600.68484175816</v>
      </c>
    </row>
    <row r="78" spans="1:21" hidden="1" x14ac:dyDescent="0.3">
      <c r="A78" s="236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3">
        <v>18291.192933817856</v>
      </c>
      <c r="T78" s="123">
        <v>96.1</v>
      </c>
      <c r="U78" s="113">
        <f t="shared" si="0"/>
        <v>66594.226092327532</v>
      </c>
    </row>
    <row r="79" spans="1:21" hidden="1" x14ac:dyDescent="0.3">
      <c r="A79" s="236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50">
        <v>14142.587621652543</v>
      </c>
      <c r="T79" s="123">
        <v>96.1</v>
      </c>
      <c r="U79" s="113">
        <f t="shared" si="0"/>
        <v>54758.674767897071</v>
      </c>
    </row>
    <row r="80" spans="1:21" hidden="1" x14ac:dyDescent="0.3">
      <c r="A80" s="236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50">
        <v>18123.193185280597</v>
      </c>
      <c r="T80" s="123">
        <v>96.1</v>
      </c>
      <c r="U80" s="113">
        <f t="shared" si="0"/>
        <v>106708.02032384509</v>
      </c>
    </row>
    <row r="81" spans="1:21" hidden="1" x14ac:dyDescent="0.3">
      <c r="A81" s="236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50">
        <v>17962.48292715356</v>
      </c>
      <c r="T81" s="123">
        <v>96.1</v>
      </c>
      <c r="U81" s="113">
        <f t="shared" si="0"/>
        <v>119073.0646689615</v>
      </c>
    </row>
    <row r="82" spans="1:21" hidden="1" x14ac:dyDescent="0.3">
      <c r="A82" s="236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50">
        <v>46912.372939675712</v>
      </c>
      <c r="T82" s="123">
        <v>96.1</v>
      </c>
      <c r="U82" s="113">
        <f t="shared" si="0"/>
        <v>161758.57475452503</v>
      </c>
    </row>
    <row r="83" spans="1:21" hidden="1" x14ac:dyDescent="0.3">
      <c r="A83" s="251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52">
        <v>29558.987833937477</v>
      </c>
      <c r="T83" s="123">
        <v>96.1</v>
      </c>
      <c r="U83" s="113">
        <f t="shared" si="0"/>
        <v>198114.48347273082</v>
      </c>
    </row>
    <row r="84" spans="1:21" hidden="1" x14ac:dyDescent="0.3">
      <c r="A84" s="244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5">
        <v>254879.2678707524</v>
      </c>
      <c r="T84" s="123">
        <v>96.1</v>
      </c>
      <c r="U84" s="113">
        <f t="shared" si="0"/>
        <v>1235319.0150639587</v>
      </c>
    </row>
    <row r="85" spans="1:21" hidden="1" x14ac:dyDescent="0.3">
      <c r="A85" s="236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50">
        <v>23627.978924921532</v>
      </c>
      <c r="T85" s="123">
        <v>100</v>
      </c>
      <c r="U85" s="113">
        <f t="shared" si="0"/>
        <v>73029.706861312996</v>
      </c>
    </row>
    <row r="86" spans="1:21" hidden="1" x14ac:dyDescent="0.3">
      <c r="A86" s="236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50">
        <v>19447.312588243258</v>
      </c>
      <c r="T86" s="123">
        <v>100</v>
      </c>
      <c r="U86" s="113">
        <f t="shared" si="0"/>
        <v>61542.342426640003</v>
      </c>
    </row>
    <row r="87" spans="1:21" hidden="1" x14ac:dyDescent="0.3">
      <c r="A87" s="236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50">
        <v>18846.83694872347</v>
      </c>
      <c r="T87" s="123">
        <v>100</v>
      </c>
      <c r="U87" s="113">
        <f t="shared" si="0"/>
        <v>73466.037792904099</v>
      </c>
    </row>
    <row r="88" spans="1:21" hidden="1" x14ac:dyDescent="0.3">
      <c r="A88" s="236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50">
        <v>21501.251638589871</v>
      </c>
      <c r="T88" s="123">
        <v>100</v>
      </c>
      <c r="U88" s="113">
        <f t="shared" si="0"/>
        <v>81891.193403823272</v>
      </c>
    </row>
    <row r="89" spans="1:21" hidden="1" x14ac:dyDescent="0.3">
      <c r="A89" s="236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50">
        <v>34836.391019445029</v>
      </c>
      <c r="T89" s="123">
        <v>100</v>
      </c>
      <c r="U89" s="113">
        <f t="shared" si="0"/>
        <v>98594.850234198006</v>
      </c>
    </row>
    <row r="90" spans="1:21" hidden="1" x14ac:dyDescent="0.3">
      <c r="A90" s="236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50">
        <v>37491.570947682951</v>
      </c>
      <c r="T90" s="123">
        <v>100</v>
      </c>
      <c r="U90" s="113">
        <f t="shared" si="0"/>
        <v>118248.95332047481</v>
      </c>
    </row>
    <row r="91" spans="1:21" hidden="1" x14ac:dyDescent="0.3">
      <c r="A91" s="236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3">
        <v>20448.877686262396</v>
      </c>
      <c r="T91" s="123">
        <v>100</v>
      </c>
      <c r="U91" s="113">
        <f t="shared" si="0"/>
        <v>86850.807702693332</v>
      </c>
    </row>
    <row r="92" spans="1:21" hidden="1" x14ac:dyDescent="0.3">
      <c r="A92" s="237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50">
        <v>18727.72415619086</v>
      </c>
      <c r="T92" s="123">
        <v>100</v>
      </c>
      <c r="U92" s="113">
        <f t="shared" si="0"/>
        <v>48942.178610940784</v>
      </c>
    </row>
    <row r="93" spans="1:21" hidden="1" x14ac:dyDescent="0.3">
      <c r="A93" s="237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50">
        <v>19658.789786091758</v>
      </c>
      <c r="T93" s="123">
        <v>100</v>
      </c>
      <c r="U93" s="113">
        <f t="shared" si="0"/>
        <v>85486.902151162052</v>
      </c>
    </row>
    <row r="94" spans="1:21" hidden="1" x14ac:dyDescent="0.3">
      <c r="A94" s="237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8">
        <v>24939.72558905523</v>
      </c>
      <c r="T94" s="123">
        <v>100</v>
      </c>
      <c r="U94" s="113">
        <f t="shared" si="0"/>
        <v>55998.45100856114</v>
      </c>
    </row>
    <row r="95" spans="1:21" hidden="1" x14ac:dyDescent="0.3">
      <c r="A95" s="253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4">
        <v>29991.101639385204</v>
      </c>
      <c r="T95" s="123">
        <v>100</v>
      </c>
      <c r="U95" s="113">
        <f t="shared" si="0"/>
        <v>88395.96790248758</v>
      </c>
    </row>
    <row r="96" spans="1:21" hidden="1" x14ac:dyDescent="0.3">
      <c r="A96" s="237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8">
        <v>32835.045774475213</v>
      </c>
      <c r="T96" s="123">
        <v>100</v>
      </c>
      <c r="U96" s="113">
        <f t="shared" si="0"/>
        <v>159851.10658001815</v>
      </c>
    </row>
    <row r="97" spans="1:21" hidden="1" x14ac:dyDescent="0.3">
      <c r="A97" s="244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5">
        <v>302352.60669906676</v>
      </c>
      <c r="T97" s="123">
        <v>100</v>
      </c>
      <c r="U97" s="115">
        <f t="shared" si="0"/>
        <v>1032298.4979952165</v>
      </c>
    </row>
    <row r="98" spans="1:21" hidden="1" x14ac:dyDescent="0.3">
      <c r="A98" s="256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7">
        <v>16290.821830949415</v>
      </c>
      <c r="T98" s="123">
        <v>106.2</v>
      </c>
      <c r="U98" s="113">
        <f t="shared" si="0"/>
        <v>54383.887025133467</v>
      </c>
    </row>
    <row r="99" spans="1:21" hidden="1" x14ac:dyDescent="0.3">
      <c r="A99" s="236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8">
        <v>16046.076056952134</v>
      </c>
      <c r="T99" s="123">
        <v>106.2</v>
      </c>
      <c r="U99" s="113">
        <f t="shared" si="0"/>
        <v>47980.486075300643</v>
      </c>
    </row>
    <row r="100" spans="1:21" hidden="1" x14ac:dyDescent="0.3">
      <c r="A100" s="236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8">
        <v>31753</v>
      </c>
      <c r="T100" s="123">
        <v>106.2</v>
      </c>
      <c r="U100" s="113">
        <f t="shared" si="0"/>
        <v>84656.308851224108</v>
      </c>
    </row>
    <row r="101" spans="1:21" hidden="1" x14ac:dyDescent="0.3">
      <c r="A101" s="259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8">
        <v>28361.007020280598</v>
      </c>
      <c r="T101" s="123">
        <v>106.2</v>
      </c>
      <c r="U101" s="113">
        <f t="shared" si="0"/>
        <v>81440.763508339442</v>
      </c>
    </row>
    <row r="102" spans="1:21" hidden="1" x14ac:dyDescent="0.3">
      <c r="A102" s="259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8">
        <v>38886.6</v>
      </c>
      <c r="T102" s="123">
        <v>106.2</v>
      </c>
      <c r="U102" s="113">
        <f t="shared" si="0"/>
        <v>79721.996233521641</v>
      </c>
    </row>
    <row r="103" spans="1:21" hidden="1" x14ac:dyDescent="0.3">
      <c r="A103" s="259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8">
        <v>41549.230000000003</v>
      </c>
      <c r="T103" s="123">
        <v>106.2</v>
      </c>
      <c r="U103" s="113">
        <f t="shared" si="0"/>
        <v>122316.70433145009</v>
      </c>
    </row>
    <row r="104" spans="1:21" hidden="1" x14ac:dyDescent="0.3">
      <c r="A104" s="260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8">
        <v>19234.810000000001</v>
      </c>
      <c r="T104" s="123">
        <v>106.2</v>
      </c>
      <c r="U104" s="113">
        <f t="shared" si="0"/>
        <v>59830.433145009411</v>
      </c>
    </row>
    <row r="105" spans="1:21" hidden="1" x14ac:dyDescent="0.3">
      <c r="A105" s="260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8">
        <v>25777</v>
      </c>
      <c r="T105" s="123">
        <v>106.2</v>
      </c>
      <c r="U105" s="113">
        <f t="shared" si="0"/>
        <v>80498.352165725039</v>
      </c>
    </row>
    <row r="106" spans="1:21" hidden="1" x14ac:dyDescent="0.3">
      <c r="A106" s="261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62">
        <v>25974.82</v>
      </c>
      <c r="T106" s="123">
        <v>106.2</v>
      </c>
      <c r="U106" s="113">
        <f t="shared" si="0"/>
        <v>81736.826741996236</v>
      </c>
    </row>
    <row r="107" spans="1:21" hidden="1" x14ac:dyDescent="0.3">
      <c r="A107" s="263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62">
        <v>20762.3</v>
      </c>
      <c r="T107" s="123">
        <v>106.2</v>
      </c>
      <c r="U107" s="113">
        <f t="shared" si="0"/>
        <v>76230.932203389835</v>
      </c>
    </row>
    <row r="108" spans="1:21" hidden="1" x14ac:dyDescent="0.3">
      <c r="A108" s="264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5">
        <v>35780.129914045225</v>
      </c>
      <c r="T108" s="123">
        <v>106.2</v>
      </c>
      <c r="U108" s="113">
        <f t="shared" si="0"/>
        <v>99197.92746052549</v>
      </c>
    </row>
    <row r="109" spans="1:21" hidden="1" x14ac:dyDescent="0.3">
      <c r="A109" s="266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7">
        <v>31442.923562845186</v>
      </c>
      <c r="T109" s="123">
        <v>106.2</v>
      </c>
      <c r="U109" s="113">
        <f t="shared" si="0"/>
        <v>174387.37086756842</v>
      </c>
    </row>
    <row r="110" spans="1:21" hidden="1" x14ac:dyDescent="0.3">
      <c r="A110" s="239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8">
        <f t="shared" si="1"/>
        <v>331858.71838507254</v>
      </c>
      <c r="T110" s="123">
        <v>106.2</v>
      </c>
      <c r="U110" s="116">
        <f t="shared" si="0"/>
        <v>1042381.9886091838</v>
      </c>
    </row>
    <row r="111" spans="1:21" hidden="1" x14ac:dyDescent="0.3">
      <c r="A111" s="266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9">
        <v>17309.451707274009</v>
      </c>
      <c r="T111" s="123">
        <v>108.4</v>
      </c>
      <c r="U111" s="113">
        <f t="shared" ref="U111:U160" si="2">B111/T111*100</f>
        <v>73017.799372863577</v>
      </c>
    </row>
    <row r="112" spans="1:21" hidden="1" x14ac:dyDescent="0.3">
      <c r="A112" s="270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71">
        <v>21495</v>
      </c>
      <c r="T112" s="123">
        <v>108.4</v>
      </c>
      <c r="U112" s="113">
        <f t="shared" si="2"/>
        <v>84782.287822878221</v>
      </c>
    </row>
    <row r="113" spans="1:21" hidden="1" x14ac:dyDescent="0.3">
      <c r="A113" s="270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71">
        <v>32561</v>
      </c>
      <c r="T113" s="123">
        <v>108.4</v>
      </c>
      <c r="U113" s="113">
        <f t="shared" si="2"/>
        <v>76996.309963099629</v>
      </c>
    </row>
    <row r="114" spans="1:21" hidden="1" x14ac:dyDescent="0.3">
      <c r="A114" s="272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71">
        <v>20950.774775619382</v>
      </c>
      <c r="T114" s="123">
        <v>108.4</v>
      </c>
      <c r="U114" s="113">
        <f t="shared" si="2"/>
        <v>71137.500420099313</v>
      </c>
    </row>
    <row r="115" spans="1:21" hidden="1" x14ac:dyDescent="0.3">
      <c r="A115" s="272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71">
        <v>37144</v>
      </c>
      <c r="T115" s="123">
        <v>108.4</v>
      </c>
      <c r="U115" s="113">
        <f t="shared" si="2"/>
        <v>78589.483394833936</v>
      </c>
    </row>
    <row r="116" spans="1:21" hidden="1" x14ac:dyDescent="0.3">
      <c r="A116" s="272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71">
        <v>31084</v>
      </c>
      <c r="T116" s="123">
        <v>108.4</v>
      </c>
      <c r="U116" s="113">
        <f t="shared" si="2"/>
        <v>121154.05904059039</v>
      </c>
    </row>
    <row r="117" spans="1:21" hidden="1" x14ac:dyDescent="0.3">
      <c r="A117" s="272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71">
        <v>26966</v>
      </c>
      <c r="T117" s="123">
        <v>108.4</v>
      </c>
      <c r="U117" s="113">
        <f t="shared" si="2"/>
        <v>69518.450184501839</v>
      </c>
    </row>
    <row r="118" spans="1:21" hidden="1" x14ac:dyDescent="0.3">
      <c r="A118" s="273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71">
        <v>16029</v>
      </c>
      <c r="T118" s="123">
        <v>108.4</v>
      </c>
      <c r="U118" s="113">
        <f t="shared" si="2"/>
        <v>56147.601476014759</v>
      </c>
    </row>
    <row r="119" spans="1:21" hidden="1" x14ac:dyDescent="0.3">
      <c r="A119" s="273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71">
        <f t="shared" si="3"/>
        <v>21153</v>
      </c>
      <c r="T119" s="123">
        <v>108.4</v>
      </c>
      <c r="U119" s="113">
        <f t="shared" si="2"/>
        <v>66986.162361623603</v>
      </c>
    </row>
    <row r="120" spans="1:21" hidden="1" x14ac:dyDescent="0.3">
      <c r="A120" s="273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71">
        <f t="shared" si="3"/>
        <v>24998.990321421203</v>
      </c>
      <c r="T120" s="123">
        <v>108.4</v>
      </c>
      <c r="U120" s="113">
        <f t="shared" si="2"/>
        <v>60427.419615105842</v>
      </c>
    </row>
    <row r="121" spans="1:21" hidden="1" x14ac:dyDescent="0.3">
      <c r="A121" s="274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5">
        <f t="shared" si="3"/>
        <v>29356.596714272251</v>
      </c>
      <c r="T121" s="123">
        <v>108.4</v>
      </c>
      <c r="U121" s="113">
        <f t="shared" si="2"/>
        <v>77923.710373729817</v>
      </c>
    </row>
    <row r="122" spans="1:21" hidden="1" x14ac:dyDescent="0.3">
      <c r="A122" s="274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5">
        <v>36229</v>
      </c>
      <c r="T122" s="123">
        <v>108.4</v>
      </c>
      <c r="U122" s="113">
        <f t="shared" si="2"/>
        <v>99722.324723247235</v>
      </c>
    </row>
    <row r="123" spans="1:21" s="101" customFormat="1" hidden="1" x14ac:dyDescent="0.3">
      <c r="A123" s="276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7">
        <f t="shared" si="4"/>
        <v>315276.81351858686</v>
      </c>
      <c r="T123" s="125">
        <v>108.4</v>
      </c>
      <c r="U123" s="117">
        <f t="shared" si="2"/>
        <v>936403.10874858825</v>
      </c>
    </row>
    <row r="124" spans="1:21" hidden="1" x14ac:dyDescent="0.3">
      <c r="A124" s="278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5">
        <v>15070</v>
      </c>
      <c r="T124" s="123">
        <v>108.5</v>
      </c>
      <c r="U124" s="113">
        <f t="shared" si="2"/>
        <v>40349.308755760372</v>
      </c>
    </row>
    <row r="125" spans="1:21" hidden="1" x14ac:dyDescent="0.3">
      <c r="A125" s="278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5">
        <v>22292</v>
      </c>
      <c r="T125" s="123">
        <v>108.5</v>
      </c>
      <c r="U125" s="113">
        <f t="shared" si="2"/>
        <v>51704.147465437789</v>
      </c>
    </row>
    <row r="126" spans="1:21" hidden="1" x14ac:dyDescent="0.3">
      <c r="A126" s="278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5">
        <v>28791</v>
      </c>
      <c r="T126" s="123">
        <v>108.5</v>
      </c>
      <c r="U126" s="113">
        <f t="shared" si="2"/>
        <v>60157.603686635943</v>
      </c>
    </row>
    <row r="127" spans="1:21" hidden="1" x14ac:dyDescent="0.3">
      <c r="A127" s="278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5">
        <v>19600</v>
      </c>
      <c r="T127" s="123">
        <v>108.5</v>
      </c>
      <c r="U127" s="113">
        <f t="shared" si="2"/>
        <v>58942.857142857145</v>
      </c>
    </row>
    <row r="128" spans="1:21" hidden="1" x14ac:dyDescent="0.3">
      <c r="A128" s="278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5">
        <v>25946</v>
      </c>
      <c r="T128" s="123">
        <v>108.5</v>
      </c>
      <c r="U128" s="113">
        <f t="shared" si="2"/>
        <v>68320.737327188937</v>
      </c>
    </row>
    <row r="129" spans="1:25" hidden="1" x14ac:dyDescent="0.3">
      <c r="A129" s="279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80">
        <v>30151</v>
      </c>
      <c r="T129" s="123">
        <v>108.5</v>
      </c>
      <c r="U129" s="113">
        <f t="shared" si="2"/>
        <v>81367.741935483864</v>
      </c>
    </row>
    <row r="130" spans="1:25" hidden="1" x14ac:dyDescent="0.3">
      <c r="A130" s="279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80">
        <v>23061</v>
      </c>
      <c r="T130" s="123">
        <v>108.5</v>
      </c>
      <c r="U130" s="113">
        <f t="shared" si="2"/>
        <v>62130.875576036866</v>
      </c>
    </row>
    <row r="131" spans="1:25" hidden="1" x14ac:dyDescent="0.3">
      <c r="A131" s="281" t="s">
        <v>135</v>
      </c>
      <c r="B131" s="100">
        <v>59679</v>
      </c>
      <c r="C131" s="100">
        <v>24326</v>
      </c>
      <c r="D131" s="100">
        <v>13832</v>
      </c>
      <c r="E131" s="100">
        <v>833</v>
      </c>
      <c r="F131" s="100">
        <v>10494</v>
      </c>
      <c r="G131" s="100">
        <v>1465</v>
      </c>
      <c r="H131" s="100">
        <v>9030</v>
      </c>
      <c r="I131" s="100">
        <v>35353</v>
      </c>
      <c r="J131" s="100">
        <v>4999</v>
      </c>
      <c r="K131" s="100">
        <v>3315</v>
      </c>
      <c r="L131" s="100">
        <v>30355</v>
      </c>
      <c r="M131" s="100">
        <v>13984</v>
      </c>
      <c r="N131" s="100">
        <v>16371</v>
      </c>
      <c r="O131" s="100">
        <v>18831</v>
      </c>
      <c r="P131" s="100">
        <v>4148</v>
      </c>
      <c r="Q131" s="100">
        <v>40849</v>
      </c>
      <c r="R131" s="100">
        <v>15448</v>
      </c>
      <c r="S131" s="282">
        <v>25401</v>
      </c>
      <c r="T131" s="123">
        <v>108.5</v>
      </c>
      <c r="U131" s="113">
        <f t="shared" si="2"/>
        <v>55003.686635944701</v>
      </c>
    </row>
    <row r="132" spans="1:25" hidden="1" x14ac:dyDescent="0.3">
      <c r="A132" s="279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80">
        <v>25685</v>
      </c>
      <c r="T132" s="123">
        <v>108.5</v>
      </c>
      <c r="U132" s="113">
        <f t="shared" si="2"/>
        <v>66866.359447004608</v>
      </c>
    </row>
    <row r="133" spans="1:25" s="102" customFormat="1" hidden="1" x14ac:dyDescent="0.3">
      <c r="A133" s="281" t="s">
        <v>137</v>
      </c>
      <c r="B133" s="100">
        <v>94919</v>
      </c>
      <c r="C133" s="100">
        <v>24092</v>
      </c>
      <c r="D133" s="100">
        <v>13308</v>
      </c>
      <c r="E133" s="100">
        <v>1325</v>
      </c>
      <c r="F133" s="100">
        <v>10784</v>
      </c>
      <c r="G133" s="100">
        <v>3256</v>
      </c>
      <c r="H133" s="100">
        <v>7528</v>
      </c>
      <c r="I133" s="100">
        <v>70827</v>
      </c>
      <c r="J133" s="100">
        <v>15427</v>
      </c>
      <c r="K133" s="100">
        <v>3005</v>
      </c>
      <c r="L133" s="100">
        <v>55400</v>
      </c>
      <c r="M133" s="100">
        <v>38706</v>
      </c>
      <c r="N133" s="100">
        <v>16694</v>
      </c>
      <c r="O133" s="100">
        <v>28735</v>
      </c>
      <c r="P133" s="100">
        <v>4330</v>
      </c>
      <c r="Q133" s="100">
        <v>66184</v>
      </c>
      <c r="R133" s="100">
        <v>41962</v>
      </c>
      <c r="S133" s="282">
        <v>24222</v>
      </c>
      <c r="T133" s="123">
        <v>108.5</v>
      </c>
      <c r="U133" s="113">
        <f t="shared" si="2"/>
        <v>87482.949308755764</v>
      </c>
    </row>
    <row r="134" spans="1:25" s="102" customFormat="1" hidden="1" x14ac:dyDescent="0.3">
      <c r="A134" s="281" t="s">
        <v>138</v>
      </c>
      <c r="B134" s="100">
        <v>83469</v>
      </c>
      <c r="C134" s="100">
        <v>33258</v>
      </c>
      <c r="D134" s="100">
        <v>17905</v>
      </c>
      <c r="E134" s="100">
        <v>434</v>
      </c>
      <c r="F134" s="100">
        <v>15353</v>
      </c>
      <c r="G134" s="100">
        <v>6710</v>
      </c>
      <c r="H134" s="100">
        <v>8643</v>
      </c>
      <c r="I134" s="100">
        <v>50211</v>
      </c>
      <c r="J134" s="100">
        <v>7067</v>
      </c>
      <c r="K134" s="100">
        <v>1573</v>
      </c>
      <c r="L134" s="100">
        <v>43144</v>
      </c>
      <c r="M134" s="100">
        <v>24340</v>
      </c>
      <c r="N134" s="100">
        <v>18804</v>
      </c>
      <c r="O134" s="100">
        <v>24973</v>
      </c>
      <c r="P134" s="100">
        <v>2007</v>
      </c>
      <c r="Q134" s="100">
        <v>58496</v>
      </c>
      <c r="R134" s="100">
        <v>31050</v>
      </c>
      <c r="S134" s="282">
        <v>27446</v>
      </c>
      <c r="T134" s="123">
        <v>108.5</v>
      </c>
      <c r="U134" s="113">
        <f t="shared" si="2"/>
        <v>76929.953917050691</v>
      </c>
    </row>
    <row r="135" spans="1:25" hidden="1" x14ac:dyDescent="0.3">
      <c r="A135" s="279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80">
        <v>53453</v>
      </c>
      <c r="T135" s="123">
        <v>108.5</v>
      </c>
      <c r="U135" s="113">
        <f t="shared" si="2"/>
        <v>132282.02764976959</v>
      </c>
      <c r="Y135" s="89"/>
    </row>
    <row r="136" spans="1:25" hidden="1" x14ac:dyDescent="0.3">
      <c r="A136" s="276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7">
        <f t="shared" si="5"/>
        <v>321118</v>
      </c>
      <c r="T136" s="123">
        <v>108.5</v>
      </c>
      <c r="U136" s="117">
        <f t="shared" si="2"/>
        <v>841538.24884792627</v>
      </c>
    </row>
    <row r="137" spans="1:25" hidden="1" x14ac:dyDescent="0.3">
      <c r="A137" s="279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80">
        <v>14755</v>
      </c>
      <c r="T137" s="126">
        <v>110.1</v>
      </c>
      <c r="U137" s="113">
        <f t="shared" si="2"/>
        <v>63058.128973660314</v>
      </c>
    </row>
    <row r="138" spans="1:25" hidden="1" x14ac:dyDescent="0.3">
      <c r="A138" s="279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80">
        <v>24391</v>
      </c>
      <c r="T138" s="126">
        <v>110.1</v>
      </c>
      <c r="U138" s="113">
        <f t="shared" si="2"/>
        <v>70619.43687556767</v>
      </c>
    </row>
    <row r="139" spans="1:25" hidden="1" x14ac:dyDescent="0.3">
      <c r="A139" s="279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80">
        <v>27920</v>
      </c>
      <c r="T139" s="126">
        <v>110.1</v>
      </c>
      <c r="U139" s="113">
        <f t="shared" si="2"/>
        <v>69449.591280653956</v>
      </c>
    </row>
    <row r="140" spans="1:25" hidden="1" x14ac:dyDescent="0.3">
      <c r="A140" s="279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80">
        <v>22310</v>
      </c>
      <c r="T140" s="126">
        <v>110.1</v>
      </c>
      <c r="U140" s="113">
        <f t="shared" si="2"/>
        <v>82788.374205267944</v>
      </c>
    </row>
    <row r="141" spans="1:25" hidden="1" x14ac:dyDescent="0.3">
      <c r="A141" s="279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80">
        <v>31943</v>
      </c>
      <c r="T141" s="126">
        <v>110.1</v>
      </c>
      <c r="U141" s="113">
        <f t="shared" si="2"/>
        <v>72074.477747502271</v>
      </c>
    </row>
    <row r="142" spans="1:25" hidden="1" x14ac:dyDescent="0.3">
      <c r="A142" s="279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80">
        <v>33164</v>
      </c>
      <c r="T142" s="126">
        <v>110.1</v>
      </c>
      <c r="U142" s="113">
        <f t="shared" si="2"/>
        <v>93009.990917347881</v>
      </c>
    </row>
    <row r="143" spans="1:25" hidden="1" x14ac:dyDescent="0.3">
      <c r="A143" s="279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80">
        <v>34234</v>
      </c>
      <c r="T143" s="126">
        <v>110.1</v>
      </c>
      <c r="U143" s="113">
        <f t="shared" si="2"/>
        <v>74327.883742052683</v>
      </c>
    </row>
    <row r="144" spans="1:25" hidden="1" x14ac:dyDescent="0.3">
      <c r="A144" s="279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80">
        <v>25651</v>
      </c>
      <c r="T144" s="126">
        <v>110.1</v>
      </c>
      <c r="U144" s="113">
        <f t="shared" si="2"/>
        <v>85740.236148955504</v>
      </c>
    </row>
    <row r="145" spans="1:25" hidden="1" x14ac:dyDescent="0.3">
      <c r="A145" s="279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80">
        <v>29975</v>
      </c>
      <c r="T145" s="126">
        <v>110.1</v>
      </c>
      <c r="U145" s="113">
        <f t="shared" si="2"/>
        <v>87015.440508628526</v>
      </c>
    </row>
    <row r="146" spans="1:25" s="102" customFormat="1" hidden="1" x14ac:dyDescent="0.3">
      <c r="A146" s="281" t="s">
        <v>150</v>
      </c>
      <c r="B146" s="100">
        <v>89165</v>
      </c>
      <c r="C146" s="100">
        <v>21910</v>
      </c>
      <c r="D146" s="100">
        <v>13426</v>
      </c>
      <c r="E146" s="100">
        <v>1523</v>
      </c>
      <c r="F146" s="100">
        <v>8484</v>
      </c>
      <c r="G146" s="100">
        <v>1666</v>
      </c>
      <c r="H146" s="100">
        <v>6818</v>
      </c>
      <c r="I146" s="100">
        <v>67256</v>
      </c>
      <c r="J146" s="100">
        <v>9599</v>
      </c>
      <c r="K146" s="100">
        <v>2528</v>
      </c>
      <c r="L146" s="100">
        <v>57656</v>
      </c>
      <c r="M146" s="100">
        <v>39118</v>
      </c>
      <c r="N146" s="100">
        <v>18538</v>
      </c>
      <c r="O146" s="100">
        <v>23025</v>
      </c>
      <c r="P146" s="100">
        <v>4051</v>
      </c>
      <c r="Q146" s="100">
        <v>66140</v>
      </c>
      <c r="R146" s="100">
        <v>40783</v>
      </c>
      <c r="S146" s="282">
        <v>25357</v>
      </c>
      <c r="T146" s="126">
        <v>110.1</v>
      </c>
      <c r="U146" s="113">
        <f t="shared" si="2"/>
        <v>80985.467756584927</v>
      </c>
    </row>
    <row r="147" spans="1:25" s="102" customFormat="1" hidden="1" x14ac:dyDescent="0.3">
      <c r="A147" s="281" t="s">
        <v>151</v>
      </c>
      <c r="B147" s="100">
        <v>73466</v>
      </c>
      <c r="C147" s="100">
        <v>24881</v>
      </c>
      <c r="D147" s="100">
        <v>12556</v>
      </c>
      <c r="E147" s="100">
        <v>308</v>
      </c>
      <c r="F147" s="100">
        <v>12324</v>
      </c>
      <c r="G147" s="100">
        <v>5399</v>
      </c>
      <c r="H147" s="100">
        <v>6925</v>
      </c>
      <c r="I147" s="100">
        <v>48586</v>
      </c>
      <c r="J147" s="100">
        <v>11403</v>
      </c>
      <c r="K147" s="100">
        <v>2997</v>
      </c>
      <c r="L147" s="100">
        <v>37183</v>
      </c>
      <c r="M147" s="100">
        <v>13334</v>
      </c>
      <c r="N147" s="100">
        <v>23849</v>
      </c>
      <c r="O147" s="100">
        <v>23959</v>
      </c>
      <c r="P147" s="100">
        <v>3305</v>
      </c>
      <c r="Q147" s="100">
        <v>49507</v>
      </c>
      <c r="R147" s="100">
        <v>18733</v>
      </c>
      <c r="S147" s="282">
        <v>30775</v>
      </c>
      <c r="T147" s="126">
        <v>110.1</v>
      </c>
      <c r="U147" s="113">
        <f t="shared" si="2"/>
        <v>66726.61217075387</v>
      </c>
    </row>
    <row r="148" spans="1:25" hidden="1" x14ac:dyDescent="0.3">
      <c r="A148" s="279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80">
        <v>36029</v>
      </c>
      <c r="T148" s="126">
        <v>110.1</v>
      </c>
      <c r="U148" s="113">
        <f t="shared" si="2"/>
        <v>130284.28701180746</v>
      </c>
      <c r="Y148" s="89"/>
    </row>
    <row r="149" spans="1:25" hidden="1" x14ac:dyDescent="0.3">
      <c r="A149" s="276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7">
        <f t="shared" si="6"/>
        <v>336504</v>
      </c>
      <c r="T149" s="126">
        <v>110.1</v>
      </c>
      <c r="U149" s="117">
        <f t="shared" si="2"/>
        <v>976079.92733878293</v>
      </c>
    </row>
    <row r="150" spans="1:25" ht="18" hidden="1" customHeight="1" x14ac:dyDescent="0.3">
      <c r="A150" s="283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4">
        <v>26621</v>
      </c>
      <c r="T150" s="127">
        <v>110</v>
      </c>
      <c r="U150" s="113">
        <f t="shared" si="2"/>
        <v>83744.545454545456</v>
      </c>
    </row>
    <row r="151" spans="1:25" ht="18" hidden="1" customHeight="1" x14ac:dyDescent="0.3">
      <c r="A151" s="285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4">
        <v>21121</v>
      </c>
      <c r="T151" s="127">
        <v>110</v>
      </c>
      <c r="U151" s="113">
        <f t="shared" si="2"/>
        <v>73496.363636363647</v>
      </c>
    </row>
    <row r="152" spans="1:25" ht="18" hidden="1" customHeight="1" x14ac:dyDescent="0.3">
      <c r="A152" s="285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6">
        <v>27857</v>
      </c>
      <c r="T152" s="127">
        <v>110</v>
      </c>
      <c r="U152" s="113">
        <f t="shared" si="2"/>
        <v>130928.18181818181</v>
      </c>
    </row>
    <row r="153" spans="1:25" ht="18" hidden="1" customHeight="1" x14ac:dyDescent="0.3">
      <c r="A153" s="285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6">
        <v>33882</v>
      </c>
      <c r="T153" s="127">
        <v>108.6</v>
      </c>
      <c r="U153" s="113">
        <f t="shared" si="2"/>
        <v>99912.352235723534</v>
      </c>
    </row>
    <row r="154" spans="1:25" ht="18" hidden="1" customHeight="1" x14ac:dyDescent="0.3">
      <c r="A154" s="285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7">
        <v>59330</v>
      </c>
      <c r="T154" s="127">
        <v>108.6</v>
      </c>
      <c r="U154" s="113">
        <f t="shared" si="2"/>
        <v>142685.08287292818</v>
      </c>
    </row>
    <row r="155" spans="1:25" s="157" customFormat="1" ht="18" hidden="1" customHeight="1" x14ac:dyDescent="0.3">
      <c r="A155" s="285" t="s">
        <v>160</v>
      </c>
      <c r="B155" s="154">
        <v>158650</v>
      </c>
      <c r="C155" s="154">
        <v>55954</v>
      </c>
      <c r="D155" s="154">
        <v>46704</v>
      </c>
      <c r="E155" s="154">
        <v>680</v>
      </c>
      <c r="F155" s="154">
        <v>9251</v>
      </c>
      <c r="G155" s="154">
        <v>1590</v>
      </c>
      <c r="H155" s="154">
        <v>7661</v>
      </c>
      <c r="I155" s="154">
        <v>102696</v>
      </c>
      <c r="J155" s="154">
        <v>11783</v>
      </c>
      <c r="K155" s="154">
        <v>6058</v>
      </c>
      <c r="L155" s="154">
        <v>90912</v>
      </c>
      <c r="M155" s="154">
        <v>55019</v>
      </c>
      <c r="N155" s="154">
        <v>35893</v>
      </c>
      <c r="O155" s="154">
        <v>58487</v>
      </c>
      <c r="P155" s="154">
        <v>6738</v>
      </c>
      <c r="Q155" s="154">
        <v>100163</v>
      </c>
      <c r="R155" s="154">
        <v>56609</v>
      </c>
      <c r="S155" s="288">
        <v>43554</v>
      </c>
      <c r="T155" s="155">
        <v>108.6</v>
      </c>
      <c r="U155" s="156">
        <f t="shared" si="2"/>
        <v>146086.5561694291</v>
      </c>
    </row>
    <row r="156" spans="1:25" s="159" customFormat="1" ht="18" hidden="1" customHeight="1" x14ac:dyDescent="0.3">
      <c r="A156" s="289" t="s">
        <v>163</v>
      </c>
      <c r="B156" s="158">
        <v>103387.79528973253</v>
      </c>
      <c r="C156" s="158">
        <v>25940.240000000002</v>
      </c>
      <c r="D156" s="158">
        <v>15778.12</v>
      </c>
      <c r="E156" s="158">
        <v>357.02</v>
      </c>
      <c r="F156" s="158">
        <v>10162.120000000001</v>
      </c>
      <c r="G156" s="158">
        <v>4191.2</v>
      </c>
      <c r="H156" s="158">
        <v>5970.92</v>
      </c>
      <c r="I156" s="158">
        <v>77447.55528973254</v>
      </c>
      <c r="J156" s="158">
        <v>3849.6755890755535</v>
      </c>
      <c r="K156" s="158">
        <v>2667.76</v>
      </c>
      <c r="L156" s="158">
        <v>73597.879700656995</v>
      </c>
      <c r="M156" s="158">
        <v>48000.741787599669</v>
      </c>
      <c r="N156" s="158">
        <v>25597.137913057319</v>
      </c>
      <c r="O156" s="158">
        <v>19627.795589075555</v>
      </c>
      <c r="P156" s="158">
        <v>3024.78</v>
      </c>
      <c r="Q156" s="158">
        <v>83759.999700656976</v>
      </c>
      <c r="R156" s="158">
        <v>52191.941787599673</v>
      </c>
      <c r="S156" s="290">
        <v>31568.057913057321</v>
      </c>
      <c r="T156" s="155">
        <v>111.2</v>
      </c>
      <c r="U156" s="156">
        <f t="shared" si="2"/>
        <v>92974.63605191774</v>
      </c>
    </row>
    <row r="157" spans="1:25" s="161" customFormat="1" ht="18" hidden="1" customHeight="1" x14ac:dyDescent="0.3">
      <c r="A157" s="289" t="s">
        <v>164</v>
      </c>
      <c r="B157" s="160">
        <v>97783</v>
      </c>
      <c r="C157" s="160">
        <v>25315</v>
      </c>
      <c r="D157" s="160">
        <v>9505</v>
      </c>
      <c r="E157" s="160">
        <v>205</v>
      </c>
      <c r="F157" s="160">
        <v>15810</v>
      </c>
      <c r="G157" s="160">
        <v>11022</v>
      </c>
      <c r="H157" s="160">
        <v>4787</v>
      </c>
      <c r="I157" s="160">
        <v>72468</v>
      </c>
      <c r="J157" s="160">
        <v>6665</v>
      </c>
      <c r="K157" s="160">
        <v>1837</v>
      </c>
      <c r="L157" s="160">
        <v>65803</v>
      </c>
      <c r="M157" s="160">
        <v>43878</v>
      </c>
      <c r="N157" s="160">
        <v>21926</v>
      </c>
      <c r="O157" s="160">
        <v>16170</v>
      </c>
      <c r="P157" s="160">
        <v>2043</v>
      </c>
      <c r="Q157" s="160">
        <v>81613</v>
      </c>
      <c r="R157" s="160">
        <v>54900</v>
      </c>
      <c r="S157" s="291">
        <v>26713</v>
      </c>
      <c r="T157" s="155">
        <v>111.2</v>
      </c>
      <c r="U157" s="156">
        <f t="shared" si="2"/>
        <v>87934.352517985608</v>
      </c>
    </row>
    <row r="158" spans="1:25" s="161" customFormat="1" ht="18" hidden="1" customHeight="1" x14ac:dyDescent="0.3">
      <c r="A158" s="289" t="s">
        <v>165</v>
      </c>
      <c r="B158" s="162">
        <v>204073.735782295</v>
      </c>
      <c r="C158" s="162">
        <v>19194.32</v>
      </c>
      <c r="D158" s="162">
        <v>13913.42</v>
      </c>
      <c r="E158" s="162">
        <v>605.86</v>
      </c>
      <c r="F158" s="162">
        <v>5280.9</v>
      </c>
      <c r="G158" s="162">
        <v>817.5</v>
      </c>
      <c r="H158" s="162">
        <v>4463.3999999999996</v>
      </c>
      <c r="I158" s="162">
        <v>184879.41578229493</v>
      </c>
      <c r="J158" s="162">
        <v>47522.600996772424</v>
      </c>
      <c r="K158" s="162">
        <v>38676.213526305888</v>
      </c>
      <c r="L158" s="162">
        <v>137356.81478552253</v>
      </c>
      <c r="M158" s="162">
        <v>84651.826343210822</v>
      </c>
      <c r="N158" s="162">
        <v>52704.988442311704</v>
      </c>
      <c r="O158" s="162">
        <v>61436.020996772422</v>
      </c>
      <c r="P158" s="162">
        <v>39282.073526305889</v>
      </c>
      <c r="Q158" s="162">
        <v>142637.71478552252</v>
      </c>
      <c r="R158" s="162">
        <v>85469.326343210822</v>
      </c>
      <c r="S158" s="292">
        <v>57168.388442311705</v>
      </c>
      <c r="T158" s="163">
        <v>111.2</v>
      </c>
      <c r="U158" s="156">
        <f t="shared" si="2"/>
        <v>183519.54656681206</v>
      </c>
    </row>
    <row r="159" spans="1:25" s="159" customFormat="1" ht="18" hidden="1" customHeight="1" x14ac:dyDescent="0.3">
      <c r="A159" s="289" t="s">
        <v>166</v>
      </c>
      <c r="B159" s="162">
        <v>119967</v>
      </c>
      <c r="C159" s="162">
        <v>27953</v>
      </c>
      <c r="D159" s="162">
        <v>18362</v>
      </c>
      <c r="E159" s="162">
        <v>3467</v>
      </c>
      <c r="F159" s="162">
        <v>9592</v>
      </c>
      <c r="G159" s="162">
        <v>2260</v>
      </c>
      <c r="H159" s="162">
        <v>7332</v>
      </c>
      <c r="I159" s="162">
        <v>92014</v>
      </c>
      <c r="J159" s="162">
        <v>6292</v>
      </c>
      <c r="K159" s="162">
        <v>1451</v>
      </c>
      <c r="L159" s="162">
        <v>85722</v>
      </c>
      <c r="M159" s="162">
        <v>63063</v>
      </c>
      <c r="N159" s="162">
        <v>22659</v>
      </c>
      <c r="O159" s="162">
        <v>24653</v>
      </c>
      <c r="P159" s="162">
        <v>4919</v>
      </c>
      <c r="Q159" s="162">
        <v>95314</v>
      </c>
      <c r="R159" s="162">
        <v>65323</v>
      </c>
      <c r="S159" s="292">
        <v>29990</v>
      </c>
      <c r="T159" s="163"/>
      <c r="U159" s="156" t="e">
        <f t="shared" si="2"/>
        <v>#DIV/0!</v>
      </c>
    </row>
    <row r="160" spans="1:25" s="159" customFormat="1" ht="18" hidden="1" customHeight="1" x14ac:dyDescent="0.3">
      <c r="A160" s="293" t="s">
        <v>167</v>
      </c>
      <c r="B160" s="164">
        <v>152871.87538101626</v>
      </c>
      <c r="C160" s="164">
        <v>44040.480000000003</v>
      </c>
      <c r="D160" s="164">
        <v>30603.279999999999</v>
      </c>
      <c r="E160" s="164">
        <v>971.49</v>
      </c>
      <c r="F160" s="164">
        <v>13437.2</v>
      </c>
      <c r="G160" s="164">
        <v>6851</v>
      </c>
      <c r="H160" s="164">
        <v>6586</v>
      </c>
      <c r="I160" s="164">
        <v>108831.39538101625</v>
      </c>
      <c r="J160" s="164">
        <v>14022.121081180474</v>
      </c>
      <c r="K160" s="164">
        <v>2742.28</v>
      </c>
      <c r="L160" s="164">
        <v>94809.274299835772</v>
      </c>
      <c r="M160" s="164">
        <v>61476.546817519302</v>
      </c>
      <c r="N160" s="164">
        <v>33332.727482316477</v>
      </c>
      <c r="O160" s="164">
        <v>44625.401081180476</v>
      </c>
      <c r="P160" s="164">
        <v>3713.77</v>
      </c>
      <c r="Q160" s="164">
        <v>108246.47429983577</v>
      </c>
      <c r="R160" s="164">
        <v>68328</v>
      </c>
      <c r="S160" s="294">
        <v>39919</v>
      </c>
      <c r="T160" s="163"/>
      <c r="U160" s="165" t="e">
        <f t="shared" si="2"/>
        <v>#DIV/0!</v>
      </c>
      <c r="Y160" s="166"/>
    </row>
    <row r="161" spans="1:25" s="161" customFormat="1" ht="18" hidden="1" customHeight="1" x14ac:dyDescent="0.3">
      <c r="A161" s="289" t="s">
        <v>169</v>
      </c>
      <c r="B161" s="162">
        <v>162655.79666666666</v>
      </c>
      <c r="C161" s="186">
        <v>70415.899999999994</v>
      </c>
      <c r="D161" s="186">
        <v>40728.94</v>
      </c>
      <c r="E161" s="186">
        <v>1824.28</v>
      </c>
      <c r="F161" s="186">
        <v>29686.959999999999</v>
      </c>
      <c r="G161" s="186">
        <v>13831.09</v>
      </c>
      <c r="H161" s="186">
        <v>15855.87</v>
      </c>
      <c r="I161" s="186">
        <v>92239.896666666667</v>
      </c>
      <c r="J161" s="186">
        <v>27609.826666666664</v>
      </c>
      <c r="K161" s="186">
        <v>225.79</v>
      </c>
      <c r="L161" s="186">
        <v>64630.07</v>
      </c>
      <c r="M161" s="186">
        <v>30106.016666666666</v>
      </c>
      <c r="N161" s="186">
        <v>34524.053333333337</v>
      </c>
      <c r="O161" s="162">
        <v>68338.766666666663</v>
      </c>
      <c r="P161" s="162">
        <v>2050.0700000000002</v>
      </c>
      <c r="Q161" s="162">
        <v>94317.03</v>
      </c>
      <c r="R161" s="162">
        <v>43937.106666666667</v>
      </c>
      <c r="S161" s="292">
        <v>50379.92333333334</v>
      </c>
      <c r="T161" s="163"/>
      <c r="U161" s="172" t="e">
        <f>B161/T161*100</f>
        <v>#DIV/0!</v>
      </c>
      <c r="Y161" s="177"/>
    </row>
    <row r="162" spans="1:25" s="169" customFormat="1" ht="18" hidden="1" customHeight="1" x14ac:dyDescent="0.3">
      <c r="A162" s="276" t="s">
        <v>173</v>
      </c>
      <c r="B162" s="167">
        <f>SUM(B150:B161)</f>
        <v>1579836.0176477062</v>
      </c>
      <c r="C162" s="167">
        <f t="shared" ref="C162:S162" si="7">SUM(C150:C161)</f>
        <v>447328.93999999994</v>
      </c>
      <c r="D162" s="167">
        <f t="shared" si="7"/>
        <v>306618.76</v>
      </c>
      <c r="E162" s="167">
        <f t="shared" si="7"/>
        <v>13759.650000000001</v>
      </c>
      <c r="F162" s="167">
        <f t="shared" si="7"/>
        <v>140711.18</v>
      </c>
      <c r="G162" s="167">
        <f t="shared" si="7"/>
        <v>51613.789999999994</v>
      </c>
      <c r="H162" s="167">
        <f t="shared" si="7"/>
        <v>89095.19</v>
      </c>
      <c r="I162" s="167">
        <f t="shared" si="7"/>
        <v>1132507.2631197104</v>
      </c>
      <c r="J162" s="167">
        <f t="shared" si="7"/>
        <v>148285.22433369514</v>
      </c>
      <c r="K162" s="167">
        <f t="shared" si="7"/>
        <v>69984.04352630589</v>
      </c>
      <c r="L162" s="167">
        <f t="shared" si="7"/>
        <v>984221.03878601524</v>
      </c>
      <c r="M162" s="167">
        <f t="shared" si="7"/>
        <v>625215.13161499659</v>
      </c>
      <c r="N162" s="167">
        <f t="shared" si="7"/>
        <v>359006.90717101883</v>
      </c>
      <c r="O162" s="167">
        <f t="shared" si="7"/>
        <v>454903.98433369515</v>
      </c>
      <c r="P162" s="167">
        <f t="shared" si="7"/>
        <v>83744.693526305899</v>
      </c>
      <c r="Q162" s="167">
        <f t="shared" si="7"/>
        <v>1124931.2187860152</v>
      </c>
      <c r="R162" s="167">
        <f t="shared" si="7"/>
        <v>676829.37479747715</v>
      </c>
      <c r="S162" s="295">
        <f t="shared" si="7"/>
        <v>448103.3696887024</v>
      </c>
      <c r="T162" s="155">
        <v>110.16800000000001</v>
      </c>
      <c r="U162" s="168">
        <f>B162/T162*100</f>
        <v>1434024.415118461</v>
      </c>
      <c r="Y162" s="170"/>
    </row>
    <row r="163" spans="1:25" s="152" customFormat="1" ht="18" hidden="1" customHeight="1" thickTop="1" x14ac:dyDescent="0.3">
      <c r="A163" s="289" t="s">
        <v>175</v>
      </c>
      <c r="B163" s="162">
        <v>78814.60647506715</v>
      </c>
      <c r="C163" s="171">
        <v>29437.54</v>
      </c>
      <c r="D163" s="171">
        <v>19304.73</v>
      </c>
      <c r="E163" s="171">
        <v>3106.93</v>
      </c>
      <c r="F163" s="171">
        <v>10132.81</v>
      </c>
      <c r="G163" s="171">
        <v>4609.59</v>
      </c>
      <c r="H163" s="171">
        <v>5523.22</v>
      </c>
      <c r="I163" s="171">
        <v>49377.066475067157</v>
      </c>
      <c r="J163" s="171">
        <v>4781.047842709002</v>
      </c>
      <c r="K163" s="171">
        <v>1748</v>
      </c>
      <c r="L163" s="171">
        <v>44596.018632358144</v>
      </c>
      <c r="M163" s="171">
        <v>24639.523583227863</v>
      </c>
      <c r="N163" s="171">
        <v>19956.495049130288</v>
      </c>
      <c r="O163" s="162">
        <v>24085.777842709002</v>
      </c>
      <c r="P163" s="162">
        <v>4854.93</v>
      </c>
      <c r="Q163" s="162">
        <v>54728.828632358141</v>
      </c>
      <c r="R163" s="162">
        <v>29249.113583227863</v>
      </c>
      <c r="S163" s="292">
        <v>25479.715049130289</v>
      </c>
      <c r="T163" s="151"/>
      <c r="U163" s="150"/>
      <c r="Y163" s="153"/>
    </row>
    <row r="164" spans="1:25" s="159" customFormat="1" ht="18" hidden="1" customHeight="1" x14ac:dyDescent="0.3">
      <c r="A164" s="289" t="s">
        <v>176</v>
      </c>
      <c r="B164" s="162">
        <v>110447.21469007744</v>
      </c>
      <c r="C164" s="171">
        <v>30454.22</v>
      </c>
      <c r="D164" s="171">
        <v>15153.86</v>
      </c>
      <c r="E164" s="171">
        <v>269.04000000000002</v>
      </c>
      <c r="F164" s="171">
        <v>15300.36</v>
      </c>
      <c r="G164" s="171">
        <v>8684.23</v>
      </c>
      <c r="H164" s="171">
        <v>6616.13</v>
      </c>
      <c r="I164" s="171">
        <v>79992.994690077438</v>
      </c>
      <c r="J164" s="171">
        <v>7497.6628790194964</v>
      </c>
      <c r="K164" s="171">
        <v>6507.03</v>
      </c>
      <c r="L164" s="171">
        <v>72495.331811057942</v>
      </c>
      <c r="M164" s="171">
        <v>39013.060793636883</v>
      </c>
      <c r="N164" s="171">
        <v>33482.271017421066</v>
      </c>
      <c r="O164" s="173">
        <v>22651.522879019496</v>
      </c>
      <c r="P164" s="173">
        <v>6776.07</v>
      </c>
      <c r="Q164" s="173">
        <v>87795.691811057943</v>
      </c>
      <c r="R164" s="173">
        <v>47697.290793636879</v>
      </c>
      <c r="S164" s="297">
        <v>40098.401017421063</v>
      </c>
      <c r="T164" s="174"/>
      <c r="U164" s="172"/>
      <c r="Y164" s="166"/>
    </row>
    <row r="165" spans="1:25" s="161" customFormat="1" ht="18" hidden="1" customHeight="1" x14ac:dyDescent="0.3">
      <c r="A165" s="289" t="s">
        <v>177</v>
      </c>
      <c r="B165" s="162">
        <v>132017.32222372183</v>
      </c>
      <c r="C165" s="162">
        <v>38756.1</v>
      </c>
      <c r="D165" s="162">
        <v>21588.17</v>
      </c>
      <c r="E165" s="162">
        <v>1043.79</v>
      </c>
      <c r="F165" s="162">
        <v>17167.93</v>
      </c>
      <c r="G165" s="162">
        <v>10141.959999999999</v>
      </c>
      <c r="H165" s="162">
        <v>7025.97</v>
      </c>
      <c r="I165" s="162">
        <v>93261.222223721838</v>
      </c>
      <c r="J165" s="162">
        <v>14298.15565411229</v>
      </c>
      <c r="K165" s="162">
        <v>6737.48</v>
      </c>
      <c r="L165" s="162">
        <v>78963.066569609553</v>
      </c>
      <c r="M165" s="162">
        <v>47198.682455490554</v>
      </c>
      <c r="N165" s="162">
        <v>31764.384114119002</v>
      </c>
      <c r="O165" s="173">
        <v>35886.32565411229</v>
      </c>
      <c r="P165" s="173">
        <v>7781.27</v>
      </c>
      <c r="Q165" s="173">
        <v>96130.996569609546</v>
      </c>
      <c r="R165" s="173">
        <v>57340.642455490561</v>
      </c>
      <c r="S165" s="297">
        <v>38790.354114119</v>
      </c>
      <c r="T165" s="175"/>
      <c r="U165" s="176"/>
      <c r="Y165" s="177"/>
    </row>
    <row r="166" spans="1:25" s="161" customFormat="1" ht="18" hidden="1" customHeight="1" x14ac:dyDescent="0.3">
      <c r="A166" s="289" t="s">
        <v>178</v>
      </c>
      <c r="B166" s="135">
        <v>120303.25663763564</v>
      </c>
      <c r="C166" s="178">
        <v>20870.69311692</v>
      </c>
      <c r="D166" s="179">
        <v>15759.23569892</v>
      </c>
      <c r="E166" s="178">
        <v>1467.17</v>
      </c>
      <c r="F166" s="178">
        <v>5111.457418</v>
      </c>
      <c r="G166" s="178">
        <v>1800.81</v>
      </c>
      <c r="H166" s="178">
        <v>3310.647418</v>
      </c>
      <c r="I166" s="178">
        <v>99432.563520715645</v>
      </c>
      <c r="J166" s="178">
        <v>7165.0688986645964</v>
      </c>
      <c r="K166" s="178">
        <v>569.90951551680644</v>
      </c>
      <c r="L166" s="178">
        <v>92267.494622051046</v>
      </c>
      <c r="M166" s="178">
        <v>62016.068573918405</v>
      </c>
      <c r="N166" s="178">
        <v>30251.426048132646</v>
      </c>
      <c r="O166" s="180">
        <v>22924.304597584596</v>
      </c>
      <c r="P166" s="180">
        <v>2037.0795155168066</v>
      </c>
      <c r="Q166" s="180">
        <v>97378.952040051052</v>
      </c>
      <c r="R166" s="180">
        <v>63816.87857391841</v>
      </c>
      <c r="S166" s="298">
        <v>33562.07346613265</v>
      </c>
      <c r="T166" s="175"/>
      <c r="U166" s="176"/>
      <c r="Y166" s="177"/>
    </row>
    <row r="167" spans="1:25" s="159" customFormat="1" ht="18" hidden="1" customHeight="1" x14ac:dyDescent="0.3">
      <c r="A167" s="289" t="s">
        <v>179</v>
      </c>
      <c r="B167" s="135">
        <v>109717.3168216382</v>
      </c>
      <c r="C167" s="178">
        <v>30351.01</v>
      </c>
      <c r="D167" s="179">
        <v>19066.310000000001</v>
      </c>
      <c r="E167" s="178">
        <v>603</v>
      </c>
      <c r="F167" s="178">
        <v>11284.7</v>
      </c>
      <c r="G167" s="178">
        <v>2436.46</v>
      </c>
      <c r="H167" s="178">
        <v>8848.24</v>
      </c>
      <c r="I167" s="178">
        <v>79366.306821638209</v>
      </c>
      <c r="J167" s="178">
        <v>5262.6004868198779</v>
      </c>
      <c r="K167" s="178">
        <v>2195.86</v>
      </c>
      <c r="L167" s="178">
        <v>74103.706334818329</v>
      </c>
      <c r="M167" s="178">
        <v>48265.997098407744</v>
      </c>
      <c r="N167" s="178">
        <v>25837.709236410592</v>
      </c>
      <c r="O167" s="180">
        <v>24328.910486819877</v>
      </c>
      <c r="P167" s="180">
        <v>2798.86</v>
      </c>
      <c r="Q167" s="180">
        <v>85388.406334818341</v>
      </c>
      <c r="R167" s="180">
        <v>50702.457098407744</v>
      </c>
      <c r="S167" s="298">
        <v>34685.949236410583</v>
      </c>
      <c r="T167" s="174"/>
      <c r="U167" s="172"/>
      <c r="Y167" s="166"/>
    </row>
    <row r="168" spans="1:25" s="360" customFormat="1" ht="18" hidden="1" customHeight="1" x14ac:dyDescent="0.3">
      <c r="A168" s="285" t="s">
        <v>180</v>
      </c>
      <c r="B168" s="362">
        <v>139117.74935301309</v>
      </c>
      <c r="C168" s="363">
        <v>37212.53</v>
      </c>
      <c r="D168" s="364">
        <v>22850.61</v>
      </c>
      <c r="E168" s="363">
        <v>439.24</v>
      </c>
      <c r="F168" s="363">
        <v>14361.92</v>
      </c>
      <c r="G168" s="363">
        <v>3602.83</v>
      </c>
      <c r="H168" s="363">
        <v>10759.09</v>
      </c>
      <c r="I168" s="363">
        <v>101905.21935301309</v>
      </c>
      <c r="J168" s="363">
        <v>9941.6281920838192</v>
      </c>
      <c r="K168" s="363">
        <v>3375.37</v>
      </c>
      <c r="L168" s="363">
        <v>91963.591160929282</v>
      </c>
      <c r="M168" s="363">
        <v>58093.197029596668</v>
      </c>
      <c r="N168" s="363">
        <v>33870.394131332607</v>
      </c>
      <c r="O168" s="365">
        <v>32792.238192083816</v>
      </c>
      <c r="P168" s="365">
        <v>3814.61</v>
      </c>
      <c r="Q168" s="365">
        <v>106325.51116092928</v>
      </c>
      <c r="R168" s="365">
        <v>61696.027029596669</v>
      </c>
      <c r="S168" s="366">
        <v>44629.484131332611</v>
      </c>
      <c r="T168" s="367"/>
      <c r="U168" s="168"/>
      <c r="Y168" s="361"/>
    </row>
    <row r="169" spans="1:25" s="161" customFormat="1" ht="18" hidden="1" customHeight="1" x14ac:dyDescent="0.3">
      <c r="A169" s="289" t="s">
        <v>192</v>
      </c>
      <c r="B169" s="135">
        <v>147473.12541402047</v>
      </c>
      <c r="C169" s="178">
        <v>45637.43</v>
      </c>
      <c r="D169" s="179">
        <v>24798.59</v>
      </c>
      <c r="E169" s="178">
        <v>4077.6</v>
      </c>
      <c r="F169" s="178">
        <v>20838.84</v>
      </c>
      <c r="G169" s="178">
        <v>10507.12</v>
      </c>
      <c r="H169" s="178">
        <v>10331.719999999999</v>
      </c>
      <c r="I169" s="178">
        <v>101835.69541402046</v>
      </c>
      <c r="J169" s="178">
        <v>9246.6027586500495</v>
      </c>
      <c r="K169" s="178">
        <v>1627.2963718911155</v>
      </c>
      <c r="L169" s="178">
        <v>92589.092655370405</v>
      </c>
      <c r="M169" s="178">
        <v>57396.053575016471</v>
      </c>
      <c r="N169" s="178">
        <v>35193.039080353941</v>
      </c>
      <c r="O169" s="180">
        <v>34045.192758650046</v>
      </c>
      <c r="P169" s="180">
        <v>5704.8963718911155</v>
      </c>
      <c r="Q169" s="180">
        <v>113427.9326553704</v>
      </c>
      <c r="R169" s="180">
        <v>67903.173575016466</v>
      </c>
      <c r="S169" s="298">
        <v>45524.759080353935</v>
      </c>
      <c r="T169" s="175"/>
      <c r="U169" s="176"/>
      <c r="Y169" s="177"/>
    </row>
    <row r="170" spans="1:25" s="161" customFormat="1" ht="18" hidden="1" customHeight="1" x14ac:dyDescent="0.3">
      <c r="A170" s="289" t="s">
        <v>195</v>
      </c>
      <c r="B170" s="135">
        <v>153809.39476147969</v>
      </c>
      <c r="C170" s="178">
        <v>48283.37</v>
      </c>
      <c r="D170" s="179">
        <v>21054.27</v>
      </c>
      <c r="E170" s="178">
        <v>317.63</v>
      </c>
      <c r="F170" s="178">
        <v>27229.1</v>
      </c>
      <c r="G170" s="178">
        <v>13900.56</v>
      </c>
      <c r="H170" s="178">
        <v>13328.54</v>
      </c>
      <c r="I170" s="178">
        <v>105526.0247614797</v>
      </c>
      <c r="J170" s="178">
        <v>19227.33181339757</v>
      </c>
      <c r="K170" s="178">
        <v>6375.76</v>
      </c>
      <c r="L170" s="178">
        <v>86298.692948082127</v>
      </c>
      <c r="M170" s="178">
        <v>57097.830399849525</v>
      </c>
      <c r="N170" s="178">
        <v>29200.862548232599</v>
      </c>
      <c r="O170" s="180">
        <v>40281.601813397574</v>
      </c>
      <c r="P170" s="180">
        <v>6693.39</v>
      </c>
      <c r="Q170" s="180">
        <v>113527.79294808213</v>
      </c>
      <c r="R170" s="180">
        <v>70998.390399849523</v>
      </c>
      <c r="S170" s="298">
        <v>42529.402548232603</v>
      </c>
      <c r="T170" s="175"/>
      <c r="U170" s="176"/>
      <c r="Y170" s="177"/>
    </row>
    <row r="171" spans="1:25" s="161" customFormat="1" ht="18" hidden="1" customHeight="1" x14ac:dyDescent="0.3">
      <c r="A171" s="289" t="s">
        <v>196</v>
      </c>
      <c r="B171" s="135">
        <v>132506.74182587379</v>
      </c>
      <c r="C171" s="178">
        <v>30405.59</v>
      </c>
      <c r="D171" s="179">
        <v>16204.34</v>
      </c>
      <c r="E171" s="178">
        <v>58.26</v>
      </c>
      <c r="F171" s="178">
        <v>14201.25</v>
      </c>
      <c r="G171" s="178">
        <v>2898.57</v>
      </c>
      <c r="H171" s="178">
        <v>11302.68</v>
      </c>
      <c r="I171" s="178">
        <v>102101.15182587378</v>
      </c>
      <c r="J171" s="178">
        <v>9434.5732353187577</v>
      </c>
      <c r="K171" s="178">
        <v>0</v>
      </c>
      <c r="L171" s="178">
        <v>92666.578590555029</v>
      </c>
      <c r="M171" s="178">
        <v>71603.624879877068</v>
      </c>
      <c r="N171" s="178">
        <v>21062.95371067795</v>
      </c>
      <c r="O171" s="180">
        <v>25638.91323531876</v>
      </c>
      <c r="P171" s="180">
        <v>58.26</v>
      </c>
      <c r="Q171" s="180">
        <v>106867.82859055503</v>
      </c>
      <c r="R171" s="180">
        <v>74502.194879877075</v>
      </c>
      <c r="S171" s="298">
        <v>32365.63371067795</v>
      </c>
      <c r="T171" s="181"/>
      <c r="U171" s="182"/>
      <c r="Y171" s="177"/>
    </row>
    <row r="172" spans="1:25" s="159" customFormat="1" ht="18" hidden="1" customHeight="1" x14ac:dyDescent="0.3">
      <c r="A172" s="285" t="s">
        <v>197</v>
      </c>
      <c r="B172" s="362">
        <v>168155.86559022707</v>
      </c>
      <c r="C172" s="363">
        <v>38841.589999999997</v>
      </c>
      <c r="D172" s="364">
        <v>29453.17</v>
      </c>
      <c r="E172" s="363">
        <v>1361.1</v>
      </c>
      <c r="F172" s="363">
        <v>9388.42</v>
      </c>
      <c r="G172" s="363">
        <v>2528.4</v>
      </c>
      <c r="H172" s="363">
        <v>6860.02</v>
      </c>
      <c r="I172" s="363">
        <v>129314.27559022707</v>
      </c>
      <c r="J172" s="363">
        <v>7469.4033823992058</v>
      </c>
      <c r="K172" s="363">
        <v>2402.89</v>
      </c>
      <c r="L172" s="363">
        <v>121844.87220782787</v>
      </c>
      <c r="M172" s="363">
        <v>76098.300985062699</v>
      </c>
      <c r="N172" s="363">
        <v>45746.571222765167</v>
      </c>
      <c r="O172" s="365">
        <v>36922.573382399205</v>
      </c>
      <c r="P172" s="365">
        <v>3763.99</v>
      </c>
      <c r="Q172" s="365">
        <v>131233.29220782788</v>
      </c>
      <c r="R172" s="365">
        <v>78626.700985062693</v>
      </c>
      <c r="S172" s="366">
        <v>52606.591222765164</v>
      </c>
      <c r="T172" s="174"/>
      <c r="U172" s="172"/>
      <c r="Y172" s="166"/>
    </row>
    <row r="173" spans="1:25" s="159" customFormat="1" ht="18" hidden="1" customHeight="1" x14ac:dyDescent="0.3">
      <c r="A173" s="289" t="s">
        <v>198</v>
      </c>
      <c r="B173" s="135">
        <v>134384.65064459771</v>
      </c>
      <c r="C173" s="178">
        <v>37522.17</v>
      </c>
      <c r="D173" s="179">
        <v>18722.22</v>
      </c>
      <c r="E173" s="178">
        <v>1104.23</v>
      </c>
      <c r="F173" s="178">
        <v>18799.95</v>
      </c>
      <c r="G173" s="178">
        <v>7858.32</v>
      </c>
      <c r="H173" s="178">
        <v>10941.63</v>
      </c>
      <c r="I173" s="178">
        <v>96862.48064459773</v>
      </c>
      <c r="J173" s="178">
        <v>5741.159643090813</v>
      </c>
      <c r="K173" s="178">
        <v>3723.32</v>
      </c>
      <c r="L173" s="178">
        <v>91121.32100150692</v>
      </c>
      <c r="M173" s="178">
        <v>63477.413315859689</v>
      </c>
      <c r="N173" s="178">
        <v>27643.90768564722</v>
      </c>
      <c r="O173" s="180">
        <v>24463.379643090815</v>
      </c>
      <c r="P173" s="180">
        <v>4827.55</v>
      </c>
      <c r="Q173" s="180">
        <v>109921.27100150692</v>
      </c>
      <c r="R173" s="180">
        <v>71335.733315859688</v>
      </c>
      <c r="S173" s="298">
        <v>38585.537685647221</v>
      </c>
      <c r="T173" s="174"/>
      <c r="U173" s="172"/>
      <c r="Y173" s="166"/>
    </row>
    <row r="174" spans="1:25" s="360" customFormat="1" ht="18" hidden="1" customHeight="1" x14ac:dyDescent="0.3">
      <c r="A174" s="285" t="s">
        <v>199</v>
      </c>
      <c r="B174" s="413">
        <v>222009.90099150129</v>
      </c>
      <c r="C174" s="414">
        <v>86333.41</v>
      </c>
      <c r="D174" s="415">
        <v>48557.59</v>
      </c>
      <c r="E174" s="414">
        <v>2691.28</v>
      </c>
      <c r="F174" s="414">
        <v>37775.82</v>
      </c>
      <c r="G174" s="414">
        <v>20869.509999999998</v>
      </c>
      <c r="H174" s="414">
        <v>16906.310000000001</v>
      </c>
      <c r="I174" s="414">
        <v>135676.49099150128</v>
      </c>
      <c r="J174" s="414">
        <v>9380.3349945277114</v>
      </c>
      <c r="K174" s="414">
        <v>5183.4799999999996</v>
      </c>
      <c r="L174" s="414">
        <v>126296.15599697357</v>
      </c>
      <c r="M174" s="414">
        <v>64733.935477132967</v>
      </c>
      <c r="N174" s="414">
        <v>61562.220519840615</v>
      </c>
      <c r="O174" s="416">
        <v>57937.924994527719</v>
      </c>
      <c r="P174" s="416">
        <v>7874.76</v>
      </c>
      <c r="Q174" s="416">
        <v>164071.97599697358</v>
      </c>
      <c r="R174" s="416">
        <v>85603.445477132962</v>
      </c>
      <c r="S174" s="417">
        <v>78468.530519840613</v>
      </c>
      <c r="T174" s="367">
        <v>109.85471669665</v>
      </c>
      <c r="U174" s="168"/>
      <c r="Y174" s="361"/>
    </row>
    <row r="175" spans="1:25" s="159" customFormat="1" ht="18" hidden="1" customHeight="1" x14ac:dyDescent="0.3">
      <c r="A175" s="299" t="s">
        <v>200</v>
      </c>
      <c r="B175" s="183">
        <f>SUM(B163:B174)</f>
        <v>1648757.1454288536</v>
      </c>
      <c r="C175" s="183">
        <f t="shared" ref="C175:S175" si="8">SUM(C163:C174)</f>
        <v>474105.65311692003</v>
      </c>
      <c r="D175" s="183">
        <f t="shared" si="8"/>
        <v>272513.09569891996</v>
      </c>
      <c r="E175" s="183">
        <f t="shared" si="8"/>
        <v>16539.27</v>
      </c>
      <c r="F175" s="183">
        <f t="shared" si="8"/>
        <v>201592.55741800001</v>
      </c>
      <c r="G175" s="183">
        <f t="shared" si="8"/>
        <v>89838.36</v>
      </c>
      <c r="H175" s="183">
        <f t="shared" si="8"/>
        <v>111754.19741800001</v>
      </c>
      <c r="I175" s="183">
        <f t="shared" si="8"/>
        <v>1174651.4923119335</v>
      </c>
      <c r="J175" s="183">
        <f t="shared" si="8"/>
        <v>109445.5697807932</v>
      </c>
      <c r="K175" s="183">
        <f t="shared" si="8"/>
        <v>40446.395887407925</v>
      </c>
      <c r="L175" s="183">
        <f t="shared" si="8"/>
        <v>1065205.92253114</v>
      </c>
      <c r="M175" s="183">
        <f t="shared" si="8"/>
        <v>669633.68816707656</v>
      </c>
      <c r="N175" s="183">
        <f t="shared" si="8"/>
        <v>395572.23436406365</v>
      </c>
      <c r="O175" s="183">
        <f t="shared" si="8"/>
        <v>381958.66547971324</v>
      </c>
      <c r="P175" s="183">
        <f t="shared" si="8"/>
        <v>56985.665887407929</v>
      </c>
      <c r="Q175" s="183">
        <f t="shared" si="8"/>
        <v>1266798.4799491405</v>
      </c>
      <c r="R175" s="183">
        <f t="shared" si="8"/>
        <v>759472.04816707643</v>
      </c>
      <c r="S175" s="300">
        <f t="shared" si="8"/>
        <v>507326.43178206362</v>
      </c>
      <c r="T175" s="175">
        <v>109.85471669665</v>
      </c>
      <c r="U175" s="168">
        <f>B175/T175*100</f>
        <v>1500852.3939683805</v>
      </c>
      <c r="Y175" s="166"/>
    </row>
    <row r="176" spans="1:25" s="159" customFormat="1" ht="18" customHeight="1" thickTop="1" x14ac:dyDescent="0.3">
      <c r="A176" s="289" t="s">
        <v>201</v>
      </c>
      <c r="B176" s="162">
        <v>99647.191052631591</v>
      </c>
      <c r="C176" s="162">
        <v>30166.57</v>
      </c>
      <c r="D176" s="162">
        <v>18421.47</v>
      </c>
      <c r="E176" s="162">
        <v>3404.03</v>
      </c>
      <c r="F176" s="162">
        <v>11745.1</v>
      </c>
      <c r="G176" s="162">
        <v>5609.72</v>
      </c>
      <c r="H176" s="162">
        <v>6135.38</v>
      </c>
      <c r="I176" s="162">
        <v>69480.621052631584</v>
      </c>
      <c r="J176" s="162">
        <v>5560.2215789473685</v>
      </c>
      <c r="K176" s="162">
        <v>1869.08</v>
      </c>
      <c r="L176" s="162">
        <v>63920.399473684207</v>
      </c>
      <c r="M176" s="162">
        <v>41917.648421052632</v>
      </c>
      <c r="N176" s="162">
        <v>22002.751052631578</v>
      </c>
      <c r="O176" s="162">
        <v>23981.691578947371</v>
      </c>
      <c r="P176" s="162">
        <v>5273.11</v>
      </c>
      <c r="Q176" s="162">
        <v>75665.499473684205</v>
      </c>
      <c r="R176" s="162">
        <v>47527.368421052626</v>
      </c>
      <c r="S176" s="292">
        <v>28138.131052631579</v>
      </c>
      <c r="T176" s="174"/>
      <c r="U176" s="172"/>
      <c r="Y176" s="166"/>
    </row>
    <row r="177" spans="1:25" s="152" customFormat="1" ht="18" customHeight="1" x14ac:dyDescent="0.3">
      <c r="A177" s="296" t="s">
        <v>202</v>
      </c>
      <c r="B177" s="411">
        <v>136392.20697052075</v>
      </c>
      <c r="C177" s="411">
        <v>39068.629999999997</v>
      </c>
      <c r="D177" s="411">
        <v>15501.02</v>
      </c>
      <c r="E177" s="411">
        <v>426.22</v>
      </c>
      <c r="F177" s="411">
        <v>23567.61</v>
      </c>
      <c r="G177" s="411">
        <v>12570.18</v>
      </c>
      <c r="H177" s="411">
        <v>10997.43</v>
      </c>
      <c r="I177" s="411">
        <v>97323.576970520779</v>
      </c>
      <c r="J177" s="411">
        <v>38640.049328656787</v>
      </c>
      <c r="K177" s="411">
        <v>3538.82</v>
      </c>
      <c r="L177" s="411">
        <v>58683.527641863991</v>
      </c>
      <c r="M177" s="411">
        <v>36122.482023492666</v>
      </c>
      <c r="N177" s="411">
        <v>22561.045618371318</v>
      </c>
      <c r="O177" s="411">
        <v>54141.069328656784</v>
      </c>
      <c r="P177" s="411">
        <v>3965.04</v>
      </c>
      <c r="Q177" s="411">
        <v>82251.137641863985</v>
      </c>
      <c r="R177" s="411">
        <v>48692.662023492667</v>
      </c>
      <c r="S177" s="412">
        <v>33558.475618371318</v>
      </c>
      <c r="T177" s="151"/>
      <c r="U177" s="150"/>
      <c r="Y177" s="153"/>
    </row>
    <row r="178" spans="1:25" s="159" customFormat="1" ht="18" customHeight="1" x14ac:dyDescent="0.3">
      <c r="A178" s="399">
        <v>2017.3</v>
      </c>
      <c r="B178" s="400">
        <v>104599</v>
      </c>
      <c r="C178" s="400">
        <v>30221</v>
      </c>
      <c r="D178" s="400">
        <v>20586</v>
      </c>
      <c r="E178" s="400">
        <v>575</v>
      </c>
      <c r="F178" s="400">
        <v>9635</v>
      </c>
      <c r="G178" s="400">
        <v>3521</v>
      </c>
      <c r="H178" s="400">
        <v>6115</v>
      </c>
      <c r="I178" s="400">
        <v>74377</v>
      </c>
      <c r="J178" s="400">
        <v>12865</v>
      </c>
      <c r="K178" s="400">
        <v>2627</v>
      </c>
      <c r="L178" s="400">
        <v>61512</v>
      </c>
      <c r="M178" s="400">
        <v>34562</v>
      </c>
      <c r="N178" s="400">
        <v>26950</v>
      </c>
      <c r="O178" s="400">
        <v>33451</v>
      </c>
      <c r="P178" s="400">
        <v>3202</v>
      </c>
      <c r="Q178" s="400">
        <v>71148</v>
      </c>
      <c r="R178" s="400">
        <v>38083</v>
      </c>
      <c r="S178" s="401">
        <v>33065</v>
      </c>
      <c r="T178" s="174">
        <v>32261.136029994068</v>
      </c>
      <c r="U178" s="172"/>
      <c r="Y178" s="166"/>
    </row>
    <row r="179" spans="1:25" s="159" customFormat="1" ht="18" customHeight="1" x14ac:dyDescent="0.3">
      <c r="A179" s="289">
        <v>2017.4</v>
      </c>
      <c r="B179" s="162">
        <v>158022</v>
      </c>
      <c r="C179" s="162">
        <v>31810</v>
      </c>
      <c r="D179" s="162">
        <v>23551</v>
      </c>
      <c r="E179" s="162">
        <v>243</v>
      </c>
      <c r="F179" s="162">
        <v>8259</v>
      </c>
      <c r="G179" s="162">
        <v>1201</v>
      </c>
      <c r="H179" s="162">
        <v>7058</v>
      </c>
      <c r="I179" s="162">
        <v>126212</v>
      </c>
      <c r="J179" s="162">
        <v>16683</v>
      </c>
      <c r="K179" s="162">
        <v>8385</v>
      </c>
      <c r="L179" s="162">
        <v>109529</v>
      </c>
      <c r="M179" s="162">
        <v>52806</v>
      </c>
      <c r="N179" s="162">
        <v>56722</v>
      </c>
      <c r="O179" s="162">
        <v>40234.078930835494</v>
      </c>
      <c r="P179" s="162">
        <v>8628.33</v>
      </c>
      <c r="Q179" s="162">
        <v>117787.63444291307</v>
      </c>
      <c r="R179" s="162">
        <v>54007.814848323018</v>
      </c>
      <c r="S179" s="292">
        <v>63779.819594590052</v>
      </c>
      <c r="T179" s="174"/>
      <c r="U179" s="172"/>
      <c r="Y179" s="166"/>
    </row>
    <row r="180" spans="1:25" s="159" customFormat="1" ht="18" customHeight="1" x14ac:dyDescent="0.3">
      <c r="A180" s="289">
        <v>2017.5</v>
      </c>
      <c r="B180" s="162">
        <v>138305</v>
      </c>
      <c r="C180" s="162">
        <v>34179</v>
      </c>
      <c r="D180" s="162">
        <v>22469</v>
      </c>
      <c r="E180" s="162">
        <v>484</v>
      </c>
      <c r="F180" s="162">
        <v>11709</v>
      </c>
      <c r="G180" s="162">
        <v>1880</v>
      </c>
      <c r="H180" s="162">
        <v>9829</v>
      </c>
      <c r="I180" s="162">
        <v>104127</v>
      </c>
      <c r="J180" s="162">
        <v>17384</v>
      </c>
      <c r="K180" s="162">
        <v>8117</v>
      </c>
      <c r="L180" s="162">
        <v>86743</v>
      </c>
      <c r="M180" s="162">
        <v>59645</v>
      </c>
      <c r="N180" s="162">
        <v>27098</v>
      </c>
      <c r="O180" s="162">
        <v>39854</v>
      </c>
      <c r="P180" s="162">
        <v>8601</v>
      </c>
      <c r="Q180" s="162">
        <v>98452</v>
      </c>
      <c r="R180" s="162">
        <v>61525</v>
      </c>
      <c r="S180" s="292">
        <v>36927</v>
      </c>
      <c r="T180" s="174"/>
      <c r="U180" s="172"/>
      <c r="Y180" s="166"/>
    </row>
    <row r="181" spans="1:25" s="159" customFormat="1" ht="18" customHeight="1" x14ac:dyDescent="0.3">
      <c r="A181" s="285">
        <v>2017.6</v>
      </c>
      <c r="B181" s="355">
        <v>144907</v>
      </c>
      <c r="C181" s="355">
        <v>53924</v>
      </c>
      <c r="D181" s="355">
        <v>36613</v>
      </c>
      <c r="E181" s="355">
        <v>765</v>
      </c>
      <c r="F181" s="355">
        <v>17311</v>
      </c>
      <c r="G181" s="355">
        <v>6740</v>
      </c>
      <c r="H181" s="355">
        <v>10571</v>
      </c>
      <c r="I181" s="355">
        <v>90984</v>
      </c>
      <c r="J181" s="355">
        <v>3814</v>
      </c>
      <c r="K181" s="355">
        <v>1935</v>
      </c>
      <c r="L181" s="355">
        <v>87170</v>
      </c>
      <c r="M181" s="355">
        <v>54651</v>
      </c>
      <c r="N181" s="355">
        <v>32520</v>
      </c>
      <c r="O181" s="355">
        <v>40426</v>
      </c>
      <c r="P181" s="355">
        <v>2700</v>
      </c>
      <c r="Q181" s="355">
        <v>104481</v>
      </c>
      <c r="R181" s="355">
        <v>61390</v>
      </c>
      <c r="S181" s="356">
        <v>43091</v>
      </c>
      <c r="T181" s="174"/>
      <c r="U181" s="172"/>
      <c r="Y181" s="166"/>
    </row>
    <row r="182" spans="1:25" s="159" customFormat="1" ht="18" customHeight="1" x14ac:dyDescent="0.3">
      <c r="A182" s="289">
        <v>2017.7</v>
      </c>
      <c r="B182" s="162">
        <v>97985</v>
      </c>
      <c r="C182" s="162">
        <v>26446</v>
      </c>
      <c r="D182" s="162">
        <v>16471</v>
      </c>
      <c r="E182" s="162">
        <v>725</v>
      </c>
      <c r="F182" s="162">
        <v>9975</v>
      </c>
      <c r="G182" s="162">
        <v>1931</v>
      </c>
      <c r="H182" s="162">
        <v>8044</v>
      </c>
      <c r="I182" s="162">
        <v>71539</v>
      </c>
      <c r="J182" s="162">
        <v>3497</v>
      </c>
      <c r="K182" s="162">
        <v>1718</v>
      </c>
      <c r="L182" s="162">
        <v>68042</v>
      </c>
      <c r="M182" s="162">
        <v>43831</v>
      </c>
      <c r="N182" s="162">
        <v>24211</v>
      </c>
      <c r="O182" s="162">
        <v>19968</v>
      </c>
      <c r="P182" s="162">
        <v>2443</v>
      </c>
      <c r="Q182" s="162">
        <v>78017</v>
      </c>
      <c r="R182" s="162">
        <v>45762</v>
      </c>
      <c r="S182" s="292">
        <v>32255</v>
      </c>
      <c r="T182" s="174"/>
      <c r="U182" s="172"/>
      <c r="Y182" s="166"/>
    </row>
    <row r="183" spans="1:25" s="161" customFormat="1" ht="18" customHeight="1" x14ac:dyDescent="0.3">
      <c r="A183" s="289">
        <v>2017.8</v>
      </c>
      <c r="B183" s="162">
        <v>144577</v>
      </c>
      <c r="C183" s="162">
        <v>40024</v>
      </c>
      <c r="D183" s="162">
        <v>25864</v>
      </c>
      <c r="E183" s="162">
        <v>1548</v>
      </c>
      <c r="F183" s="162">
        <v>14161</v>
      </c>
      <c r="G183" s="162">
        <v>8497</v>
      </c>
      <c r="H183" s="162">
        <v>5664</v>
      </c>
      <c r="I183" s="162">
        <v>104553</v>
      </c>
      <c r="J183" s="162">
        <v>9082</v>
      </c>
      <c r="K183" s="162">
        <v>7393</v>
      </c>
      <c r="L183" s="162">
        <v>95470</v>
      </c>
      <c r="M183" s="162">
        <v>64265</v>
      </c>
      <c r="N183" s="162">
        <v>31206</v>
      </c>
      <c r="O183" s="162">
        <v>34945.71395390822</v>
      </c>
      <c r="P183" s="162">
        <v>8941.2998115830596</v>
      </c>
      <c r="Q183" s="162">
        <v>109631.24924668217</v>
      </c>
      <c r="R183" s="162">
        <v>72761.670902756072</v>
      </c>
      <c r="S183" s="292">
        <v>36869.578343926107</v>
      </c>
      <c r="T183" s="181"/>
      <c r="U183" s="182"/>
      <c r="Y183" s="177"/>
    </row>
    <row r="184" spans="1:25" s="159" customFormat="1" ht="18" customHeight="1" x14ac:dyDescent="0.3">
      <c r="A184" s="285">
        <v>2017.9</v>
      </c>
      <c r="B184" s="355">
        <v>130687</v>
      </c>
      <c r="C184" s="355">
        <v>30143</v>
      </c>
      <c r="D184" s="355">
        <v>16971</v>
      </c>
      <c r="E184" s="355">
        <v>1020</v>
      </c>
      <c r="F184" s="355">
        <v>13171</v>
      </c>
      <c r="G184" s="355">
        <v>6592</v>
      </c>
      <c r="H184" s="355">
        <v>6579</v>
      </c>
      <c r="I184" s="355">
        <v>100544</v>
      </c>
      <c r="J184" s="355">
        <v>5886</v>
      </c>
      <c r="K184" s="355">
        <v>2411</v>
      </c>
      <c r="L184" s="355">
        <v>94658</v>
      </c>
      <c r="M184" s="355">
        <v>57267</v>
      </c>
      <c r="N184" s="355">
        <v>37390</v>
      </c>
      <c r="O184" s="355">
        <v>22857</v>
      </c>
      <c r="P184" s="355">
        <v>3430</v>
      </c>
      <c r="Q184" s="355">
        <v>107829</v>
      </c>
      <c r="R184" s="355">
        <v>63859</v>
      </c>
      <c r="S184" s="356">
        <v>43970</v>
      </c>
      <c r="T184" s="174"/>
      <c r="U184" s="172"/>
      <c r="Y184" s="166"/>
    </row>
    <row r="185" spans="1:25" s="159" customFormat="1" ht="18" customHeight="1" x14ac:dyDescent="0.3">
      <c r="A185" s="387" t="s">
        <v>203</v>
      </c>
      <c r="B185" s="355">
        <v>93467</v>
      </c>
      <c r="C185" s="355">
        <v>17077</v>
      </c>
      <c r="D185" s="355">
        <v>8826</v>
      </c>
      <c r="E185" s="355">
        <v>781</v>
      </c>
      <c r="F185" s="355">
        <v>8251</v>
      </c>
      <c r="G185" s="355">
        <v>1738</v>
      </c>
      <c r="H185" s="355">
        <v>6513</v>
      </c>
      <c r="I185" s="355">
        <v>76390</v>
      </c>
      <c r="J185" s="355">
        <v>11618</v>
      </c>
      <c r="K185" s="355">
        <v>6724</v>
      </c>
      <c r="L185" s="355">
        <v>64772</v>
      </c>
      <c r="M185" s="355">
        <v>26561</v>
      </c>
      <c r="N185" s="355">
        <v>38211</v>
      </c>
      <c r="O185" s="355">
        <v>20444</v>
      </c>
      <c r="P185" s="355">
        <v>7505</v>
      </c>
      <c r="Q185" s="355">
        <v>73023</v>
      </c>
      <c r="R185" s="355">
        <v>28298</v>
      </c>
      <c r="S185" s="356">
        <v>44724</v>
      </c>
      <c r="T185" s="174"/>
      <c r="U185" s="172"/>
      <c r="Y185" s="166"/>
    </row>
    <row r="186" spans="1:25" s="409" customFormat="1" ht="18" customHeight="1" x14ac:dyDescent="0.3">
      <c r="A186" s="404" t="s">
        <v>204</v>
      </c>
      <c r="B186" s="405">
        <v>131559</v>
      </c>
      <c r="C186" s="405">
        <v>35993</v>
      </c>
      <c r="D186" s="405">
        <v>22922</v>
      </c>
      <c r="E186" s="405">
        <v>358</v>
      </c>
      <c r="F186" s="405">
        <v>13071</v>
      </c>
      <c r="G186" s="405">
        <v>2270</v>
      </c>
      <c r="H186" s="405">
        <v>10801</v>
      </c>
      <c r="I186" s="405">
        <v>95566</v>
      </c>
      <c r="J186" s="405">
        <v>9197</v>
      </c>
      <c r="K186" s="405">
        <v>5015</v>
      </c>
      <c r="L186" s="405">
        <v>86369</v>
      </c>
      <c r="M186" s="405">
        <v>52669</v>
      </c>
      <c r="N186" s="405">
        <v>33699</v>
      </c>
      <c r="O186" s="405">
        <v>32119</v>
      </c>
      <c r="P186" s="405">
        <v>5374</v>
      </c>
      <c r="Q186" s="405">
        <v>99440</v>
      </c>
      <c r="R186" s="405">
        <v>54939</v>
      </c>
      <c r="S186" s="406">
        <v>44501</v>
      </c>
      <c r="T186" s="407"/>
      <c r="U186" s="408"/>
      <c r="Y186" s="410"/>
    </row>
    <row r="187" spans="1:25" s="409" customFormat="1" ht="18" customHeight="1" x14ac:dyDescent="0.3">
      <c r="A187" s="387" t="s">
        <v>205</v>
      </c>
      <c r="B187" s="355">
        <v>225135</v>
      </c>
      <c r="C187" s="355">
        <v>102985</v>
      </c>
      <c r="D187" s="355">
        <v>47100</v>
      </c>
      <c r="E187" s="355">
        <v>946</v>
      </c>
      <c r="F187" s="355">
        <v>55885</v>
      </c>
      <c r="G187" s="355">
        <v>34500</v>
      </c>
      <c r="H187" s="355">
        <v>21385</v>
      </c>
      <c r="I187" s="355">
        <v>122150</v>
      </c>
      <c r="J187" s="355">
        <v>11596</v>
      </c>
      <c r="K187" s="355">
        <v>8066</v>
      </c>
      <c r="L187" s="355">
        <v>110554</v>
      </c>
      <c r="M187" s="355">
        <v>73397</v>
      </c>
      <c r="N187" s="355">
        <v>37156</v>
      </c>
      <c r="O187" s="355">
        <v>58696</v>
      </c>
      <c r="P187" s="355">
        <v>9012</v>
      </c>
      <c r="Q187" s="355">
        <v>166439</v>
      </c>
      <c r="R187" s="355">
        <v>107897</v>
      </c>
      <c r="S187" s="356">
        <v>58541</v>
      </c>
      <c r="T187" s="407"/>
      <c r="U187" s="408"/>
      <c r="Y187" s="410"/>
    </row>
    <row r="188" spans="1:25" s="159" customFormat="1" ht="18" customHeight="1" x14ac:dyDescent="0.3">
      <c r="A188" s="299" t="s">
        <v>206</v>
      </c>
      <c r="B188" s="183">
        <f>SUM(B176:B187)</f>
        <v>1605282.3980231523</v>
      </c>
      <c r="C188" s="183">
        <f t="shared" ref="C188:S188" si="9">SUM(C176:C187)</f>
        <v>472037.2</v>
      </c>
      <c r="D188" s="183">
        <f t="shared" si="9"/>
        <v>275295.49</v>
      </c>
      <c r="E188" s="183">
        <f t="shared" si="9"/>
        <v>11275.25</v>
      </c>
      <c r="F188" s="183">
        <f t="shared" si="9"/>
        <v>196740.71</v>
      </c>
      <c r="G188" s="183">
        <f t="shared" si="9"/>
        <v>87049.9</v>
      </c>
      <c r="H188" s="183">
        <f t="shared" si="9"/>
        <v>109691.81</v>
      </c>
      <c r="I188" s="183">
        <f t="shared" si="9"/>
        <v>1133246.1980231523</v>
      </c>
      <c r="J188" s="183">
        <f t="shared" si="9"/>
        <v>145822.27090760416</v>
      </c>
      <c r="K188" s="183">
        <f t="shared" si="9"/>
        <v>57798.9</v>
      </c>
      <c r="L188" s="183">
        <f t="shared" si="9"/>
        <v>987422.92711554817</v>
      </c>
      <c r="M188" s="183">
        <f t="shared" si="9"/>
        <v>597694.1304445453</v>
      </c>
      <c r="N188" s="183">
        <f t="shared" si="9"/>
        <v>389726.79667100287</v>
      </c>
      <c r="O188" s="183">
        <f t="shared" si="9"/>
        <v>421117.5537923479</v>
      </c>
      <c r="P188" s="183">
        <f t="shared" si="9"/>
        <v>69074.779811583052</v>
      </c>
      <c r="Q188" s="183">
        <f t="shared" si="9"/>
        <v>1184164.5208051433</v>
      </c>
      <c r="R188" s="183">
        <f t="shared" si="9"/>
        <v>684742.51619562437</v>
      </c>
      <c r="S188" s="300">
        <f t="shared" si="9"/>
        <v>499420.00460951903</v>
      </c>
      <c r="T188" s="175"/>
      <c r="U188" s="168"/>
      <c r="Y188" s="166"/>
    </row>
    <row r="189" spans="1:25" s="159" customFormat="1" ht="18" customHeight="1" x14ac:dyDescent="0.3">
      <c r="A189" s="301" t="s">
        <v>207</v>
      </c>
      <c r="B189" s="162">
        <v>125445</v>
      </c>
      <c r="C189" s="162">
        <v>19455</v>
      </c>
      <c r="D189" s="162">
        <v>11863</v>
      </c>
      <c r="E189" s="162">
        <v>1400</v>
      </c>
      <c r="F189" s="162">
        <v>7592</v>
      </c>
      <c r="G189" s="162">
        <v>1850</v>
      </c>
      <c r="H189" s="162">
        <v>5741</v>
      </c>
      <c r="I189" s="162">
        <v>105990</v>
      </c>
      <c r="J189" s="162">
        <v>50155</v>
      </c>
      <c r="K189" s="162">
        <v>3991</v>
      </c>
      <c r="L189" s="162">
        <v>55835</v>
      </c>
      <c r="M189" s="162">
        <v>30761</v>
      </c>
      <c r="N189" s="162">
        <v>25074</v>
      </c>
      <c r="O189" s="162">
        <v>62018</v>
      </c>
      <c r="P189" s="162">
        <v>5391</v>
      </c>
      <c r="Q189" s="162">
        <v>63427</v>
      </c>
      <c r="R189" s="162">
        <v>32612</v>
      </c>
      <c r="S189" s="292">
        <v>30815</v>
      </c>
      <c r="T189" s="181"/>
      <c r="U189" s="172"/>
      <c r="Y189" s="166"/>
    </row>
    <row r="190" spans="1:25" s="152" customFormat="1" ht="18" customHeight="1" x14ac:dyDescent="0.3">
      <c r="A190" s="418" t="s">
        <v>208</v>
      </c>
      <c r="B190" s="411">
        <v>95013</v>
      </c>
      <c r="C190" s="411">
        <v>30865</v>
      </c>
      <c r="D190" s="411">
        <v>24359</v>
      </c>
      <c r="E190" s="411">
        <v>89</v>
      </c>
      <c r="F190" s="411">
        <v>6506</v>
      </c>
      <c r="G190" s="411">
        <v>874</v>
      </c>
      <c r="H190" s="411">
        <v>5632</v>
      </c>
      <c r="I190" s="411">
        <v>64149</v>
      </c>
      <c r="J190" s="411">
        <v>9151</v>
      </c>
      <c r="K190" s="411">
        <v>4882</v>
      </c>
      <c r="L190" s="411">
        <v>54998</v>
      </c>
      <c r="M190" s="411">
        <v>23192</v>
      </c>
      <c r="N190" s="411">
        <v>31806</v>
      </c>
      <c r="O190" s="411">
        <v>33510</v>
      </c>
      <c r="P190" s="411">
        <v>4971</v>
      </c>
      <c r="Q190" s="411">
        <v>61503</v>
      </c>
      <c r="R190" s="411">
        <v>24065</v>
      </c>
      <c r="S190" s="412">
        <v>37438</v>
      </c>
      <c r="T190" s="175"/>
      <c r="U190" s="150"/>
      <c r="Y190" s="153"/>
    </row>
    <row r="191" spans="1:25" s="152" customFormat="1" ht="18" customHeight="1" x14ac:dyDescent="0.3">
      <c r="A191" s="301" t="s">
        <v>209</v>
      </c>
      <c r="B191" s="162">
        <v>117597.29229790138</v>
      </c>
      <c r="C191" s="162">
        <v>23176.34</v>
      </c>
      <c r="D191" s="162">
        <v>14099.3</v>
      </c>
      <c r="E191" s="162">
        <v>146.86000000000001</v>
      </c>
      <c r="F191" s="162">
        <v>9077.0400000000009</v>
      </c>
      <c r="G191" s="162">
        <v>1582</v>
      </c>
      <c r="H191" s="162">
        <v>7495.04</v>
      </c>
      <c r="I191" s="162">
        <v>94420.952297901385</v>
      </c>
      <c r="J191" s="162">
        <v>9265.2182277916218</v>
      </c>
      <c r="K191" s="162">
        <v>4908.4399999999996</v>
      </c>
      <c r="L191" s="162">
        <v>85155.734070109756</v>
      </c>
      <c r="M191" s="162">
        <v>53682.453758850461</v>
      </c>
      <c r="N191" s="162">
        <v>31473.280311259292</v>
      </c>
      <c r="O191" s="162">
        <v>23364.518227791617</v>
      </c>
      <c r="P191" s="162">
        <v>5055.3</v>
      </c>
      <c r="Q191" s="162">
        <v>94232.774070109765</v>
      </c>
      <c r="R191" s="162">
        <v>55264.453758850461</v>
      </c>
      <c r="S191" s="292">
        <v>38968.320311259289</v>
      </c>
      <c r="T191" s="175"/>
      <c r="U191" s="150"/>
      <c r="Y191" s="153"/>
    </row>
    <row r="192" spans="1:25" s="152" customFormat="1" ht="18" customHeight="1" x14ac:dyDescent="0.3">
      <c r="A192" s="301" t="s">
        <v>210</v>
      </c>
      <c r="B192" s="162">
        <v>108491</v>
      </c>
      <c r="C192" s="162">
        <v>26178</v>
      </c>
      <c r="D192" s="162">
        <v>15244</v>
      </c>
      <c r="E192" s="162">
        <v>269</v>
      </c>
      <c r="F192" s="162">
        <v>10934</v>
      </c>
      <c r="G192" s="162">
        <v>4435</v>
      </c>
      <c r="H192" s="162">
        <v>6500</v>
      </c>
      <c r="I192" s="162">
        <v>82313</v>
      </c>
      <c r="J192" s="162">
        <v>2132</v>
      </c>
      <c r="K192" s="162">
        <v>514</v>
      </c>
      <c r="L192" s="162">
        <v>80181</v>
      </c>
      <c r="M192" s="162">
        <v>39898</v>
      </c>
      <c r="N192" s="162">
        <v>40283</v>
      </c>
      <c r="O192" s="162">
        <v>17376</v>
      </c>
      <c r="P192" s="162">
        <v>783</v>
      </c>
      <c r="Q192" s="162">
        <v>91115</v>
      </c>
      <c r="R192" s="162">
        <v>44333</v>
      </c>
      <c r="S192" s="292">
        <v>46782</v>
      </c>
      <c r="T192" s="175"/>
      <c r="U192" s="150"/>
      <c r="Y192" s="153"/>
    </row>
    <row r="193" spans="1:25" s="152" customFormat="1" ht="18" customHeight="1" x14ac:dyDescent="0.3">
      <c r="A193" s="301" t="s">
        <v>211</v>
      </c>
      <c r="B193" s="162">
        <v>142152</v>
      </c>
      <c r="C193" s="162">
        <v>37806</v>
      </c>
      <c r="D193" s="162">
        <v>24201</v>
      </c>
      <c r="E193" s="162">
        <v>881</v>
      </c>
      <c r="F193" s="162">
        <v>13605</v>
      </c>
      <c r="G193" s="162">
        <v>4765</v>
      </c>
      <c r="H193" s="162">
        <v>8839</v>
      </c>
      <c r="I193" s="162">
        <v>104346</v>
      </c>
      <c r="J193" s="162">
        <v>20983</v>
      </c>
      <c r="K193" s="162">
        <v>11052</v>
      </c>
      <c r="L193" s="162">
        <v>83362</v>
      </c>
      <c r="M193" s="162">
        <v>44948</v>
      </c>
      <c r="N193" s="162">
        <v>38415</v>
      </c>
      <c r="O193" s="162">
        <v>45185</v>
      </c>
      <c r="P193" s="162">
        <v>11932</v>
      </c>
      <c r="Q193" s="162">
        <v>96967</v>
      </c>
      <c r="R193" s="162">
        <v>49713</v>
      </c>
      <c r="S193" s="292">
        <v>47254</v>
      </c>
      <c r="T193" s="175"/>
      <c r="U193" s="150"/>
      <c r="Y193" s="153"/>
    </row>
    <row r="194" spans="1:25" s="360" customFormat="1" ht="18" customHeight="1" x14ac:dyDescent="0.3">
      <c r="A194" s="358" t="s">
        <v>212</v>
      </c>
      <c r="B194" s="355">
        <f>C194+I194</f>
        <v>125520.68449638804</v>
      </c>
      <c r="C194" s="355">
        <v>34956.81</v>
      </c>
      <c r="D194" s="355">
        <v>18545.63</v>
      </c>
      <c r="E194" s="355">
        <v>840.75</v>
      </c>
      <c r="F194" s="355">
        <v>16411.18</v>
      </c>
      <c r="G194" s="355">
        <v>8850.34</v>
      </c>
      <c r="H194" s="355">
        <v>7560.84</v>
      </c>
      <c r="I194" s="355">
        <v>90563.874496388045</v>
      </c>
      <c r="J194" s="355">
        <v>13832.854750144281</v>
      </c>
      <c r="K194" s="355">
        <v>5544.88</v>
      </c>
      <c r="L194" s="355">
        <v>76731.019746243765</v>
      </c>
      <c r="M194" s="355">
        <v>40301.278693442997</v>
      </c>
      <c r="N194" s="355">
        <v>36429.741052800768</v>
      </c>
      <c r="O194" s="355">
        <f>D194+J194</f>
        <v>32378.484750144282</v>
      </c>
      <c r="P194" s="355">
        <f>E194+K194</f>
        <v>6385.63</v>
      </c>
      <c r="Q194" s="355">
        <f>F194+L194</f>
        <v>93142.199746243772</v>
      </c>
      <c r="R194" s="355">
        <f>G194+M194</f>
        <v>49151.618693443001</v>
      </c>
      <c r="S194" s="356">
        <f>H194+N194</f>
        <v>43990.581052800771</v>
      </c>
      <c r="T194" s="359">
        <f t="shared" ref="T194:U194" si="10">I194+O194</f>
        <v>122942.35924653233</v>
      </c>
      <c r="U194" s="355">
        <f t="shared" si="10"/>
        <v>20218.484750144282</v>
      </c>
      <c r="Y194" s="361"/>
    </row>
    <row r="195" spans="1:25" s="152" customFormat="1" ht="18" customHeight="1" x14ac:dyDescent="0.25">
      <c r="A195" s="368" t="s">
        <v>213</v>
      </c>
      <c r="B195" s="164">
        <f>C195+I195</f>
        <v>125385.9240058673</v>
      </c>
      <c r="C195" s="164">
        <v>27410.32</v>
      </c>
      <c r="D195" s="369">
        <v>15258.62</v>
      </c>
      <c r="E195" s="369">
        <v>110.38</v>
      </c>
      <c r="F195" s="164">
        <v>12151.7</v>
      </c>
      <c r="G195" s="369">
        <v>4358.1000000000004</v>
      </c>
      <c r="H195" s="369">
        <v>7793.6</v>
      </c>
      <c r="I195" s="164">
        <v>97975.604005867295</v>
      </c>
      <c r="J195" s="369">
        <v>33823.235223295844</v>
      </c>
      <c r="K195" s="369">
        <v>1482.41</v>
      </c>
      <c r="L195" s="369">
        <v>64152.368782571451</v>
      </c>
      <c r="M195" s="369">
        <v>29999.658918388057</v>
      </c>
      <c r="N195" s="369">
        <v>34152.709864183395</v>
      </c>
      <c r="O195" s="369">
        <v>49081.855223295846</v>
      </c>
      <c r="P195" s="369">
        <v>1592.79</v>
      </c>
      <c r="Q195" s="369">
        <v>76304.068782571456</v>
      </c>
      <c r="R195" s="369">
        <v>34357.758918388055</v>
      </c>
      <c r="S195" s="370">
        <v>41946.309864183393</v>
      </c>
      <c r="T195" s="357"/>
      <c r="U195" s="162"/>
      <c r="Y195" s="153"/>
    </row>
    <row r="196" spans="1:25" s="152" customFormat="1" ht="18" customHeight="1" x14ac:dyDescent="0.25">
      <c r="A196" s="301" t="s">
        <v>214</v>
      </c>
      <c r="B196" s="162">
        <f>C196+I196</f>
        <v>105677.64262005127</v>
      </c>
      <c r="C196" s="162">
        <v>28666.22</v>
      </c>
      <c r="D196" s="390">
        <v>14862.85</v>
      </c>
      <c r="E196" s="390">
        <v>254.03</v>
      </c>
      <c r="F196" s="390">
        <v>13803.37</v>
      </c>
      <c r="G196" s="390">
        <v>8415.4699999999993</v>
      </c>
      <c r="H196" s="390">
        <v>5387.9</v>
      </c>
      <c r="I196" s="390">
        <v>77011.422620051264</v>
      </c>
      <c r="J196" s="390">
        <v>17137.330317770487</v>
      </c>
      <c r="K196" s="390">
        <v>2855.88</v>
      </c>
      <c r="L196" s="390">
        <v>59874.092302280776</v>
      </c>
      <c r="M196" s="390">
        <v>37227.064577347388</v>
      </c>
      <c r="N196" s="390">
        <v>22647.027724933392</v>
      </c>
      <c r="O196" s="390">
        <v>32000.18031777049</v>
      </c>
      <c r="P196" s="390">
        <v>3109.91</v>
      </c>
      <c r="Q196" s="390">
        <v>73677.462302280779</v>
      </c>
      <c r="R196" s="390">
        <v>45642.534577347382</v>
      </c>
      <c r="S196" s="391">
        <v>28034.92772493339</v>
      </c>
      <c r="T196" s="357"/>
      <c r="U196" s="162"/>
      <c r="Y196" s="153"/>
    </row>
    <row r="197" spans="1:25" s="152" customFormat="1" ht="18" customHeight="1" x14ac:dyDescent="0.25">
      <c r="A197" s="392" t="s">
        <v>215</v>
      </c>
      <c r="B197" s="393">
        <v>127234</v>
      </c>
      <c r="C197" s="393">
        <v>32259</v>
      </c>
      <c r="D197" s="394">
        <v>21097</v>
      </c>
      <c r="E197" s="394">
        <v>205</v>
      </c>
      <c r="F197" s="394">
        <v>11162</v>
      </c>
      <c r="G197" s="394">
        <v>6121</v>
      </c>
      <c r="H197" s="394">
        <v>5041</v>
      </c>
      <c r="I197" s="394">
        <v>94975</v>
      </c>
      <c r="J197" s="394">
        <v>20503</v>
      </c>
      <c r="K197" s="394">
        <v>17178</v>
      </c>
      <c r="L197" s="394">
        <v>74472</v>
      </c>
      <c r="M197" s="394">
        <v>44015</v>
      </c>
      <c r="N197" s="394">
        <v>30458</v>
      </c>
      <c r="O197" s="394">
        <v>41600</v>
      </c>
      <c r="P197" s="394">
        <v>17383</v>
      </c>
      <c r="Q197" s="394">
        <v>85635</v>
      </c>
      <c r="R197" s="394">
        <v>50136</v>
      </c>
      <c r="S197" s="395">
        <v>35499</v>
      </c>
      <c r="T197" s="357"/>
      <c r="U197" s="162"/>
      <c r="Y197" s="153"/>
    </row>
    <row r="198" spans="1:25" s="152" customFormat="1" ht="18" customHeight="1" x14ac:dyDescent="0.25">
      <c r="A198" s="396" t="s">
        <v>221</v>
      </c>
      <c r="B198" s="355">
        <v>117065.46324823919</v>
      </c>
      <c r="C198" s="355">
        <v>27166.65</v>
      </c>
      <c r="D198" s="397">
        <v>14290.5</v>
      </c>
      <c r="E198" s="397">
        <v>419.49</v>
      </c>
      <c r="F198" s="397">
        <v>12876.15</v>
      </c>
      <c r="G198" s="397">
        <v>5379.16</v>
      </c>
      <c r="H198" s="397">
        <v>7496.99</v>
      </c>
      <c r="I198" s="397">
        <v>89898.813248239196</v>
      </c>
      <c r="J198" s="397">
        <v>8561.8147796550074</v>
      </c>
      <c r="K198" s="397">
        <v>6033.57</v>
      </c>
      <c r="L198" s="397">
        <v>81336.998468584192</v>
      </c>
      <c r="M198" s="397">
        <v>42794.937716292414</v>
      </c>
      <c r="N198" s="397">
        <v>38542.060752291793</v>
      </c>
      <c r="O198" s="397">
        <v>22852.314779655007</v>
      </c>
      <c r="P198" s="397">
        <v>6453.06</v>
      </c>
      <c r="Q198" s="397">
        <v>94213.148468584201</v>
      </c>
      <c r="R198" s="397">
        <v>48174.09771629241</v>
      </c>
      <c r="S198" s="398">
        <v>46039.050752291791</v>
      </c>
      <c r="T198" s="357"/>
      <c r="U198" s="162"/>
      <c r="Y198" s="153"/>
    </row>
    <row r="199" spans="1:25" s="159" customFormat="1" ht="18" customHeight="1" x14ac:dyDescent="0.25">
      <c r="A199" s="402" t="s">
        <v>222</v>
      </c>
      <c r="B199" s="389">
        <v>131458</v>
      </c>
      <c r="C199" s="389">
        <v>39573</v>
      </c>
      <c r="D199" s="403">
        <v>22494</v>
      </c>
      <c r="E199" s="403">
        <v>1478</v>
      </c>
      <c r="F199" s="403">
        <v>17079</v>
      </c>
      <c r="G199" s="403">
        <v>7809</v>
      </c>
      <c r="H199" s="403">
        <v>9269</v>
      </c>
      <c r="I199" s="403">
        <v>91885</v>
      </c>
      <c r="J199" s="403">
        <v>6801</v>
      </c>
      <c r="K199" s="403">
        <v>3030</v>
      </c>
      <c r="L199" s="403">
        <v>85085</v>
      </c>
      <c r="M199" s="403">
        <v>36720</v>
      </c>
      <c r="N199" s="403">
        <v>48364</v>
      </c>
      <c r="O199" s="403">
        <v>29295</v>
      </c>
      <c r="P199" s="403">
        <v>4508</v>
      </c>
      <c r="Q199" s="403">
        <v>102163</v>
      </c>
      <c r="R199" s="403">
        <v>44530</v>
      </c>
      <c r="S199" s="391">
        <v>57633</v>
      </c>
      <c r="T199" s="388"/>
      <c r="U199" s="389"/>
      <c r="Y199" s="166"/>
    </row>
    <row r="200" spans="1:25" s="360" customFormat="1" ht="18" customHeight="1" x14ac:dyDescent="0.25">
      <c r="A200" s="396" t="s">
        <v>223</v>
      </c>
      <c r="B200" s="420">
        <v>224237</v>
      </c>
      <c r="C200" s="420">
        <v>95935</v>
      </c>
      <c r="D200" s="421">
        <v>53030</v>
      </c>
      <c r="E200" s="421">
        <v>1015</v>
      </c>
      <c r="F200" s="421">
        <v>42904</v>
      </c>
      <c r="G200" s="421">
        <v>26483</v>
      </c>
      <c r="H200" s="421">
        <v>16421</v>
      </c>
      <c r="I200" s="421">
        <v>128303</v>
      </c>
      <c r="J200" s="421">
        <v>22227</v>
      </c>
      <c r="K200" s="421">
        <v>15087</v>
      </c>
      <c r="L200" s="421">
        <v>106076</v>
      </c>
      <c r="M200" s="421">
        <v>60495</v>
      </c>
      <c r="N200" s="421">
        <v>45581</v>
      </c>
      <c r="O200" s="421">
        <v>75257</v>
      </c>
      <c r="P200" s="421">
        <v>16102</v>
      </c>
      <c r="Q200" s="421">
        <v>148980</v>
      </c>
      <c r="R200" s="421">
        <v>86978</v>
      </c>
      <c r="S200" s="422">
        <v>62002</v>
      </c>
      <c r="T200" s="419"/>
      <c r="U200" s="420"/>
      <c r="Y200" s="361"/>
    </row>
    <row r="201" spans="1:25" s="360" customFormat="1" ht="18" customHeight="1" x14ac:dyDescent="0.3">
      <c r="A201" s="299" t="s">
        <v>226</v>
      </c>
      <c r="B201" s="423">
        <f>SUM(B189:B200)</f>
        <v>1545277.0066684473</v>
      </c>
      <c r="C201" s="423">
        <f t="shared" ref="C201:S201" si="11">SUM(C189:C200)</f>
        <v>423447.34</v>
      </c>
      <c r="D201" s="423">
        <f t="shared" si="11"/>
        <v>249344.9</v>
      </c>
      <c r="E201" s="423">
        <f t="shared" si="11"/>
        <v>7108.51</v>
      </c>
      <c r="F201" s="423">
        <f t="shared" si="11"/>
        <v>174101.44</v>
      </c>
      <c r="G201" s="423">
        <f t="shared" si="11"/>
        <v>80922.070000000007</v>
      </c>
      <c r="H201" s="423">
        <f t="shared" si="11"/>
        <v>93177.37000000001</v>
      </c>
      <c r="I201" s="423">
        <f t="shared" si="11"/>
        <v>1121831.6666684472</v>
      </c>
      <c r="J201" s="423">
        <f t="shared" si="11"/>
        <v>214572.45329865726</v>
      </c>
      <c r="K201" s="423">
        <f t="shared" si="11"/>
        <v>76559.179999999993</v>
      </c>
      <c r="L201" s="423">
        <f t="shared" si="11"/>
        <v>907259.21336979</v>
      </c>
      <c r="M201" s="423">
        <f t="shared" si="11"/>
        <v>484034.39366432128</v>
      </c>
      <c r="N201" s="423">
        <f t="shared" si="11"/>
        <v>423225.81970546866</v>
      </c>
      <c r="O201" s="423">
        <f t="shared" si="11"/>
        <v>463918.35329865728</v>
      </c>
      <c r="P201" s="423">
        <f t="shared" si="11"/>
        <v>83666.69</v>
      </c>
      <c r="Q201" s="423">
        <f t="shared" si="11"/>
        <v>1081359.6533697899</v>
      </c>
      <c r="R201" s="423">
        <f t="shared" si="11"/>
        <v>564957.46366432135</v>
      </c>
      <c r="S201" s="430">
        <f t="shared" si="11"/>
        <v>516402.1897054686</v>
      </c>
      <c r="T201" s="419"/>
      <c r="U201" s="420"/>
      <c r="Y201" s="361"/>
    </row>
    <row r="202" spans="1:25" s="159" customFormat="1" ht="18" customHeight="1" x14ac:dyDescent="0.25">
      <c r="A202" s="424" t="s">
        <v>224</v>
      </c>
      <c r="B202" s="425">
        <v>94616</v>
      </c>
      <c r="C202" s="425">
        <v>33478</v>
      </c>
      <c r="D202" s="426">
        <v>20951</v>
      </c>
      <c r="E202" s="426">
        <v>535</v>
      </c>
      <c r="F202" s="426">
        <v>12527</v>
      </c>
      <c r="G202" s="426">
        <v>6430</v>
      </c>
      <c r="H202" s="426">
        <v>6097</v>
      </c>
      <c r="I202" s="426">
        <v>61139</v>
      </c>
      <c r="J202" s="426">
        <v>12957</v>
      </c>
      <c r="K202" s="426">
        <v>5152</v>
      </c>
      <c r="L202" s="426">
        <v>48182</v>
      </c>
      <c r="M202" s="426">
        <v>27508</v>
      </c>
      <c r="N202" s="426">
        <v>20674</v>
      </c>
      <c r="O202" s="426">
        <v>33908</v>
      </c>
      <c r="P202" s="426">
        <v>5686</v>
      </c>
      <c r="Q202" s="426">
        <v>60709</v>
      </c>
      <c r="R202" s="426">
        <v>33938</v>
      </c>
      <c r="S202" s="427">
        <v>26771</v>
      </c>
      <c r="T202" s="388"/>
      <c r="U202" s="389"/>
      <c r="Y202" s="166"/>
    </row>
    <row r="203" spans="1:25" s="152" customFormat="1" ht="18" customHeight="1" x14ac:dyDescent="0.25">
      <c r="A203" s="375" t="s">
        <v>228</v>
      </c>
      <c r="B203" s="411">
        <v>85927.019510711427</v>
      </c>
      <c r="C203" s="428">
        <v>28257.33</v>
      </c>
      <c r="D203" s="428">
        <v>19142.16</v>
      </c>
      <c r="E203" s="428">
        <v>1876.55</v>
      </c>
      <c r="F203" s="428">
        <v>9115.17</v>
      </c>
      <c r="G203" s="428">
        <v>1627.69</v>
      </c>
      <c r="H203" s="428">
        <v>7487.48</v>
      </c>
      <c r="I203" s="428">
        <v>57669.68951071144</v>
      </c>
      <c r="J203" s="428">
        <v>8242.087003426599</v>
      </c>
      <c r="K203" s="428">
        <v>3242.4</v>
      </c>
      <c r="L203" s="428">
        <v>49427.602507284842</v>
      </c>
      <c r="M203" s="428">
        <v>24998.723768429321</v>
      </c>
      <c r="N203" s="428">
        <v>24428.878738855514</v>
      </c>
      <c r="O203" s="428">
        <v>27384.247003426597</v>
      </c>
      <c r="P203" s="428">
        <v>5118.95</v>
      </c>
      <c r="Q203" s="428">
        <v>58542.772507284841</v>
      </c>
      <c r="R203" s="428">
        <v>26626.413768429324</v>
      </c>
      <c r="S203" s="429">
        <v>31916.358738855513</v>
      </c>
      <c r="T203" s="388"/>
      <c r="U203" s="389"/>
      <c r="Y203" s="153"/>
    </row>
    <row r="204" spans="1:25" s="184" customFormat="1" ht="18" customHeight="1" x14ac:dyDescent="0.3">
      <c r="A204" s="371" t="s">
        <v>155</v>
      </c>
      <c r="B204" s="372">
        <f>(B203-B202)/B202*100</f>
        <v>-9.1834155843499765</v>
      </c>
      <c r="C204" s="372">
        <f t="shared" ref="C204:F204" si="12">(C203-C202)/C202*100</f>
        <v>-15.594330605173543</v>
      </c>
      <c r="D204" s="372">
        <f t="shared" si="12"/>
        <v>-8.6336690372774587</v>
      </c>
      <c r="E204" s="372">
        <f t="shared" si="12"/>
        <v>250.75700934579439</v>
      </c>
      <c r="F204" s="372">
        <f t="shared" si="12"/>
        <v>-27.235810648998164</v>
      </c>
      <c r="G204" s="372">
        <f t="shared" ref="G204" si="13">(G203-G202)/G202*100</f>
        <v>-74.68600311041989</v>
      </c>
      <c r="H204" s="372">
        <f t="shared" ref="H204" si="14">(H203-H202)/H202*100</f>
        <v>22.805970149253724</v>
      </c>
      <c r="I204" s="372">
        <f t="shared" ref="I204" si="15">(I203-I202)/I202*100</f>
        <v>-5.6744639089428359</v>
      </c>
      <c r="J204" s="372">
        <f t="shared" ref="J204" si="16">(J203-J202)/J202*100</f>
        <v>-36.388924879010581</v>
      </c>
      <c r="K204" s="372">
        <f t="shared" ref="K204" si="17">(K203-K202)/K202*100</f>
        <v>-37.065217391304344</v>
      </c>
      <c r="L204" s="372">
        <f t="shared" ref="L204" si="18">(L203-L202)/L202*100</f>
        <v>2.5852029954855391</v>
      </c>
      <c r="M204" s="372">
        <f t="shared" ref="M204" si="19">(M203-M202)/M202*100</f>
        <v>-9.1219871730793898</v>
      </c>
      <c r="N204" s="372">
        <f t="shared" ref="N204" si="20">(N203-N202)/N202*100</f>
        <v>18.162323395837834</v>
      </c>
      <c r="O204" s="372">
        <f t="shared" ref="O204" si="21">(O203-O202)/O202*100</f>
        <v>-19.239568823208099</v>
      </c>
      <c r="P204" s="372">
        <f t="shared" ref="P204" si="22">(P203-P202)/P202*100</f>
        <v>-9.9727400633134042</v>
      </c>
      <c r="Q204" s="372">
        <f t="shared" ref="Q204" si="23">(Q203-Q202)/Q202*100</f>
        <v>-3.5682147502267529</v>
      </c>
      <c r="R204" s="372">
        <f t="shared" ref="R204" si="24">(R203-R202)/R202*100</f>
        <v>-21.54395141602533</v>
      </c>
      <c r="S204" s="372">
        <f t="shared" ref="S204" si="25">(S203-S202)/S202*100</f>
        <v>19.219897422044426</v>
      </c>
      <c r="T204" s="372" t="e">
        <f t="shared" ref="T204" si="26">(T203-T202)/T202*100</f>
        <v>#DIV/0!</v>
      </c>
      <c r="U204" s="372" t="e">
        <f t="shared" ref="U204" si="27">(U203-U202)/U202*100</f>
        <v>#DIV/0!</v>
      </c>
    </row>
    <row r="205" spans="1:25" s="185" customFormat="1" ht="18" customHeight="1" x14ac:dyDescent="0.3">
      <c r="A205" s="302" t="s">
        <v>156</v>
      </c>
      <c r="B205" s="132">
        <f>(B203-B190)/B190*100</f>
        <v>-9.5628813839038589</v>
      </c>
      <c r="C205" s="132">
        <f t="shared" ref="C205:E205" si="28">(C203-C190)/C190*100</f>
        <v>-8.4486311355904693</v>
      </c>
      <c r="D205" s="132">
        <f t="shared" si="28"/>
        <v>-21.416478508969991</v>
      </c>
      <c r="E205" s="132">
        <f t="shared" si="28"/>
        <v>2008.4831460674156</v>
      </c>
      <c r="F205" s="132">
        <f t="shared" ref="F205:G205" si="29">(F203-F190)/F190*100</f>
        <v>40.104057792806643</v>
      </c>
      <c r="G205" s="132">
        <f t="shared" si="29"/>
        <v>86.23455377574372</v>
      </c>
      <c r="H205" s="132">
        <f t="shared" ref="H205:O205" si="30">(H203-H190)/H190*100</f>
        <v>32.945312499999993</v>
      </c>
      <c r="I205" s="132">
        <f t="shared" si="30"/>
        <v>-10.100407628004428</v>
      </c>
      <c r="J205" s="132">
        <f t="shared" si="30"/>
        <v>-9.9323898652977913</v>
      </c>
      <c r="K205" s="132">
        <f t="shared" si="30"/>
        <v>-33.584596476853747</v>
      </c>
      <c r="L205" s="132">
        <f t="shared" si="30"/>
        <v>-10.128363745436484</v>
      </c>
      <c r="M205" s="132">
        <f t="shared" si="30"/>
        <v>7.7902887565941752</v>
      </c>
      <c r="N205" s="132">
        <f t="shared" si="30"/>
        <v>-23.194118283168226</v>
      </c>
      <c r="O205" s="132">
        <f t="shared" si="30"/>
        <v>-18.280373012752619</v>
      </c>
      <c r="P205" s="132">
        <f t="shared" ref="P205:U205" si="31">(P203-P190)/P190*100</f>
        <v>2.9762623214644903</v>
      </c>
      <c r="Q205" s="132">
        <f t="shared" si="31"/>
        <v>-4.8131432494596353</v>
      </c>
      <c r="R205" s="132">
        <f t="shared" si="31"/>
        <v>10.6437305980857</v>
      </c>
      <c r="S205" s="132">
        <f t="shared" si="31"/>
        <v>-14.748761315092917</v>
      </c>
      <c r="T205" s="132" t="e">
        <f t="shared" si="31"/>
        <v>#DIV/0!</v>
      </c>
      <c r="U205" s="132" t="e">
        <f t="shared" si="31"/>
        <v>#DIV/0!</v>
      </c>
    </row>
    <row r="206" spans="1:25" s="184" customFormat="1" ht="18" customHeight="1" thickBot="1" x14ac:dyDescent="0.35">
      <c r="A206" s="303" t="s">
        <v>225</v>
      </c>
      <c r="B206" s="304">
        <f>(B203-B177)/B177*100</f>
        <v>-37.000051968303929</v>
      </c>
      <c r="C206" s="304">
        <f t="shared" ref="C206:E206" si="32">(C203-C177)/C177*100</f>
        <v>-27.672585396518883</v>
      </c>
      <c r="D206" s="304">
        <f t="shared" si="32"/>
        <v>23.489680033959051</v>
      </c>
      <c r="E206" s="304">
        <f t="shared" si="32"/>
        <v>340.27732157101963</v>
      </c>
      <c r="F206" s="304">
        <f t="shared" ref="F206:G206" si="33">(F203-F177)/F177*100</f>
        <v>-61.323316195405475</v>
      </c>
      <c r="G206" s="304">
        <f t="shared" si="33"/>
        <v>-87.051179855817495</v>
      </c>
      <c r="H206" s="304">
        <f t="shared" ref="H206:O206" si="34">(H203-H177)/H177*100</f>
        <v>-31.916093123575241</v>
      </c>
      <c r="I206" s="304">
        <f t="shared" si="34"/>
        <v>-40.744379413654784</v>
      </c>
      <c r="J206" s="304">
        <f t="shared" si="34"/>
        <v>-78.669574323462413</v>
      </c>
      <c r="K206" s="304">
        <f t="shared" si="34"/>
        <v>-8.3762384071526679</v>
      </c>
      <c r="L206" s="304">
        <f t="shared" si="34"/>
        <v>-15.77261201996334</v>
      </c>
      <c r="M206" s="304">
        <f t="shared" si="34"/>
        <v>-30.794556829812752</v>
      </c>
      <c r="N206" s="304">
        <f t="shared" si="34"/>
        <v>8.2790184111113696</v>
      </c>
      <c r="O206" s="304">
        <f t="shared" si="34"/>
        <v>-49.420564937138842</v>
      </c>
      <c r="P206" s="304">
        <f t="shared" ref="P206:U206" si="35">(P203-P177)/P177*100</f>
        <v>29.102102374755358</v>
      </c>
      <c r="Q206" s="304">
        <f t="shared" si="35"/>
        <v>-28.824361357540806</v>
      </c>
      <c r="R206" s="304">
        <f t="shared" si="35"/>
        <v>-45.317399661610366</v>
      </c>
      <c r="S206" s="304">
        <f t="shared" si="35"/>
        <v>-4.893299976405487</v>
      </c>
      <c r="T206" s="304" t="e">
        <f t="shared" si="35"/>
        <v>#DIV/0!</v>
      </c>
      <c r="U206" s="304" t="e">
        <f t="shared" si="35"/>
        <v>#DIV/0!</v>
      </c>
    </row>
    <row r="207" spans="1:25" s="184" customFormat="1" ht="5.25" customHeight="1" x14ac:dyDescent="0.3">
      <c r="A207" s="187"/>
      <c r="B207" s="188"/>
      <c r="C207" s="188"/>
      <c r="D207" s="188"/>
      <c r="E207" s="188"/>
      <c r="F207" s="188"/>
      <c r="G207" s="188"/>
      <c r="H207" s="188"/>
      <c r="I207" s="188"/>
      <c r="J207" s="188"/>
      <c r="K207" s="188"/>
      <c r="L207" s="188"/>
      <c r="M207" s="188"/>
      <c r="N207" s="188"/>
      <c r="O207" s="188"/>
      <c r="P207" s="188"/>
      <c r="Q207" s="188"/>
      <c r="R207" s="188"/>
      <c r="S207" s="188"/>
      <c r="T207" s="188"/>
      <c r="U207" s="188"/>
    </row>
    <row r="208" spans="1:25" s="189" customFormat="1" ht="22.5" customHeight="1" x14ac:dyDescent="0.3">
      <c r="A208" s="435" t="s">
        <v>232</v>
      </c>
      <c r="B208" s="435"/>
      <c r="C208" s="435"/>
      <c r="D208" s="435"/>
      <c r="E208" s="435"/>
      <c r="F208" s="435"/>
      <c r="G208" s="435"/>
      <c r="H208" s="435"/>
      <c r="I208" s="435"/>
      <c r="J208" s="435"/>
      <c r="K208" s="435"/>
      <c r="L208" s="435"/>
      <c r="M208" s="435"/>
      <c r="N208" s="435"/>
      <c r="O208" s="435"/>
      <c r="P208" s="435"/>
      <c r="Q208" s="435"/>
      <c r="R208" s="435"/>
      <c r="S208" s="435"/>
      <c r="U208" s="190"/>
    </row>
    <row r="209" spans="1:21" s="191" customFormat="1" ht="11.25" customHeight="1" x14ac:dyDescent="0.3">
      <c r="A209" s="5" t="s">
        <v>65</v>
      </c>
      <c r="B209" s="6" t="s">
        <v>0</v>
      </c>
      <c r="C209" s="307" t="s">
        <v>1</v>
      </c>
      <c r="D209" s="307"/>
      <c r="E209" s="307"/>
      <c r="F209" s="307"/>
      <c r="G209" s="307"/>
      <c r="H209" s="308"/>
      <c r="I209" s="318" t="s">
        <v>2</v>
      </c>
      <c r="J209" s="318"/>
      <c r="K209" s="318"/>
      <c r="L209" s="318"/>
      <c r="M209" s="318"/>
      <c r="N209" s="346"/>
      <c r="O209" s="330" t="s">
        <v>3</v>
      </c>
      <c r="P209" s="330"/>
      <c r="Q209" s="331" t="s">
        <v>4</v>
      </c>
      <c r="R209" s="330"/>
      <c r="S209" s="332"/>
      <c r="U209" s="192"/>
    </row>
    <row r="210" spans="1:21" s="191" customFormat="1" ht="11.25" customHeight="1" x14ac:dyDescent="0.3">
      <c r="A210" s="7"/>
      <c r="B210" s="8"/>
      <c r="C210" s="341"/>
      <c r="D210" s="310" t="s">
        <v>3</v>
      </c>
      <c r="E210" s="311"/>
      <c r="F210" s="310" t="s">
        <v>4</v>
      </c>
      <c r="G210" s="307"/>
      <c r="H210" s="308"/>
      <c r="I210" s="320"/>
      <c r="J210" s="321" t="s">
        <v>3</v>
      </c>
      <c r="K210" s="322"/>
      <c r="L210" s="323" t="s">
        <v>4</v>
      </c>
      <c r="M210" s="318"/>
      <c r="N210" s="319"/>
      <c r="O210" s="348"/>
      <c r="P210" s="349"/>
      <c r="Q210" s="350"/>
      <c r="R210" s="348"/>
      <c r="S210" s="351"/>
      <c r="U210" s="192"/>
    </row>
    <row r="211" spans="1:21" s="193" customFormat="1" ht="11.25" customHeight="1" thickBot="1" x14ac:dyDescent="0.35">
      <c r="A211" s="7"/>
      <c r="B211" s="8"/>
      <c r="C211" s="341"/>
      <c r="D211" s="342"/>
      <c r="E211" s="343" t="s">
        <v>66</v>
      </c>
      <c r="F211" s="344"/>
      <c r="G211" s="345" t="s">
        <v>5</v>
      </c>
      <c r="H211" s="308" t="s">
        <v>6</v>
      </c>
      <c r="I211" s="320"/>
      <c r="J211" s="339"/>
      <c r="K211" s="323" t="s">
        <v>66</v>
      </c>
      <c r="L211" s="347"/>
      <c r="M211" s="340" t="s">
        <v>5</v>
      </c>
      <c r="N211" s="319" t="s">
        <v>6</v>
      </c>
      <c r="O211" s="351"/>
      <c r="P211" s="331" t="s">
        <v>66</v>
      </c>
      <c r="Q211" s="350"/>
      <c r="R211" s="352" t="s">
        <v>5</v>
      </c>
      <c r="S211" s="332" t="s">
        <v>6</v>
      </c>
      <c r="U211" s="194"/>
    </row>
    <row r="212" spans="1:21" ht="18" thickTop="1" x14ac:dyDescent="0.3">
      <c r="A212" s="195" t="s">
        <v>229</v>
      </c>
      <c r="B212" s="196">
        <f>SUM(B202:B203)</f>
        <v>180543.01951071143</v>
      </c>
      <c r="C212" s="196">
        <f t="shared" ref="C212:S212" si="36">SUM(C202:C203)</f>
        <v>61735.33</v>
      </c>
      <c r="D212" s="196">
        <f t="shared" si="36"/>
        <v>40093.160000000003</v>
      </c>
      <c r="E212" s="196">
        <f t="shared" si="36"/>
        <v>2411.5500000000002</v>
      </c>
      <c r="F212" s="196">
        <f t="shared" si="36"/>
        <v>21642.17</v>
      </c>
      <c r="G212" s="196">
        <f t="shared" si="36"/>
        <v>8057.6900000000005</v>
      </c>
      <c r="H212" s="196">
        <f t="shared" si="36"/>
        <v>13584.48</v>
      </c>
      <c r="I212" s="196">
        <f t="shared" si="36"/>
        <v>118808.68951071144</v>
      </c>
      <c r="J212" s="196">
        <f t="shared" si="36"/>
        <v>21199.087003426597</v>
      </c>
      <c r="K212" s="196">
        <f t="shared" si="36"/>
        <v>8394.4</v>
      </c>
      <c r="L212" s="196">
        <f t="shared" si="36"/>
        <v>97609.602507284842</v>
      </c>
      <c r="M212" s="196">
        <f t="shared" si="36"/>
        <v>52506.723768429321</v>
      </c>
      <c r="N212" s="196">
        <f t="shared" si="36"/>
        <v>45102.878738855514</v>
      </c>
      <c r="O212" s="196">
        <f t="shared" si="36"/>
        <v>61292.247003426601</v>
      </c>
      <c r="P212" s="196">
        <f t="shared" si="36"/>
        <v>10804.95</v>
      </c>
      <c r="Q212" s="196">
        <f t="shared" si="36"/>
        <v>119251.77250728484</v>
      </c>
      <c r="R212" s="196">
        <f t="shared" si="36"/>
        <v>60564.413768429324</v>
      </c>
      <c r="S212" s="196">
        <f t="shared" si="36"/>
        <v>58687.358738855517</v>
      </c>
      <c r="T212" s="99">
        <f>SUM(T176:T180)</f>
        <v>32261.136029994068</v>
      </c>
      <c r="U212" s="99">
        <f>SUM(U176:U180)</f>
        <v>0</v>
      </c>
    </row>
    <row r="213" spans="1:21" ht="17.25" x14ac:dyDescent="0.3">
      <c r="A213" s="353" t="s">
        <v>230</v>
      </c>
      <c r="B213" s="197">
        <f>SUM(B189:B190)</f>
        <v>220458</v>
      </c>
      <c r="C213" s="197">
        <f t="shared" ref="C213:S213" si="37">SUM(C189:C190)</f>
        <v>50320</v>
      </c>
      <c r="D213" s="197">
        <f t="shared" si="37"/>
        <v>36222</v>
      </c>
      <c r="E213" s="197">
        <f t="shared" si="37"/>
        <v>1489</v>
      </c>
      <c r="F213" s="197">
        <f t="shared" si="37"/>
        <v>14098</v>
      </c>
      <c r="G213" s="197">
        <f t="shared" si="37"/>
        <v>2724</v>
      </c>
      <c r="H213" s="197">
        <f t="shared" si="37"/>
        <v>11373</v>
      </c>
      <c r="I213" s="197">
        <f t="shared" si="37"/>
        <v>170139</v>
      </c>
      <c r="J213" s="197">
        <f t="shared" si="37"/>
        <v>59306</v>
      </c>
      <c r="K213" s="197">
        <f t="shared" si="37"/>
        <v>8873</v>
      </c>
      <c r="L213" s="197">
        <f t="shared" si="37"/>
        <v>110833</v>
      </c>
      <c r="M213" s="197">
        <f t="shared" si="37"/>
        <v>53953</v>
      </c>
      <c r="N213" s="197">
        <f t="shared" si="37"/>
        <v>56880</v>
      </c>
      <c r="O213" s="197">
        <f t="shared" si="37"/>
        <v>95528</v>
      </c>
      <c r="P213" s="197">
        <f t="shared" si="37"/>
        <v>10362</v>
      </c>
      <c r="Q213" s="197">
        <f t="shared" si="37"/>
        <v>124930</v>
      </c>
      <c r="R213" s="197">
        <f t="shared" si="37"/>
        <v>56677</v>
      </c>
      <c r="S213" s="197">
        <f t="shared" si="37"/>
        <v>68253</v>
      </c>
      <c r="T213" s="134">
        <f t="shared" ref="T213:U213" si="38">SUM(T176:T177)</f>
        <v>0</v>
      </c>
      <c r="U213" s="134">
        <f t="shared" si="38"/>
        <v>0</v>
      </c>
    </row>
    <row r="214" spans="1:21" ht="17.25" x14ac:dyDescent="0.3">
      <c r="A214" s="353" t="s">
        <v>231</v>
      </c>
      <c r="B214" s="198">
        <f>SUM(B176:B177)</f>
        <v>236039.39802315235</v>
      </c>
      <c r="C214" s="198">
        <f t="shared" ref="C214:S214" si="39">SUM(C176:C177)</f>
        <v>69235.199999999997</v>
      </c>
      <c r="D214" s="198">
        <f t="shared" si="39"/>
        <v>33922.490000000005</v>
      </c>
      <c r="E214" s="198">
        <f t="shared" si="39"/>
        <v>3830.25</v>
      </c>
      <c r="F214" s="198">
        <f t="shared" si="39"/>
        <v>35312.71</v>
      </c>
      <c r="G214" s="198">
        <f t="shared" si="39"/>
        <v>18179.900000000001</v>
      </c>
      <c r="H214" s="198">
        <f t="shared" si="39"/>
        <v>17132.810000000001</v>
      </c>
      <c r="I214" s="198">
        <f t="shared" si="39"/>
        <v>166804.19802315236</v>
      </c>
      <c r="J214" s="198">
        <f t="shared" si="39"/>
        <v>44200.270907604157</v>
      </c>
      <c r="K214" s="198">
        <f t="shared" si="39"/>
        <v>5407.9</v>
      </c>
      <c r="L214" s="198">
        <f t="shared" si="39"/>
        <v>122603.9271155482</v>
      </c>
      <c r="M214" s="198">
        <f t="shared" si="39"/>
        <v>78040.130444545299</v>
      </c>
      <c r="N214" s="198">
        <f t="shared" si="39"/>
        <v>44563.7966710029</v>
      </c>
      <c r="O214" s="198">
        <f t="shared" si="39"/>
        <v>78122.760907604155</v>
      </c>
      <c r="P214" s="198">
        <f t="shared" si="39"/>
        <v>9238.15</v>
      </c>
      <c r="Q214" s="198">
        <f t="shared" si="39"/>
        <v>157916.63711554819</v>
      </c>
      <c r="R214" s="198">
        <f t="shared" si="39"/>
        <v>96220.030444545293</v>
      </c>
      <c r="S214" s="198">
        <f t="shared" si="39"/>
        <v>61696.606671002897</v>
      </c>
      <c r="T214" s="128">
        <f>SUM(T124:T135)</f>
        <v>1302</v>
      </c>
      <c r="U214" s="89">
        <f>B214/T149*100</f>
        <v>214386.37422629641</v>
      </c>
    </row>
    <row r="215" spans="1:21" ht="17.25" hidden="1" x14ac:dyDescent="0.3">
      <c r="A215" s="353" t="s">
        <v>193</v>
      </c>
      <c r="B215" s="198">
        <f t="shared" ref="B215:S215" si="40">SUM(B124:B130)</f>
        <v>458926</v>
      </c>
      <c r="C215" s="198">
        <f t="shared" si="40"/>
        <v>172692</v>
      </c>
      <c r="D215" s="198">
        <f t="shared" si="40"/>
        <v>107762</v>
      </c>
      <c r="E215" s="198">
        <f t="shared" si="40"/>
        <v>10668</v>
      </c>
      <c r="F215" s="198">
        <f t="shared" si="40"/>
        <v>64930</v>
      </c>
      <c r="G215" s="198">
        <f t="shared" si="40"/>
        <v>14677</v>
      </c>
      <c r="H215" s="198">
        <f t="shared" si="40"/>
        <v>50253</v>
      </c>
      <c r="I215" s="198">
        <f t="shared" si="40"/>
        <v>286233</v>
      </c>
      <c r="J215" s="198">
        <f t="shared" si="40"/>
        <v>48335</v>
      </c>
      <c r="K215" s="198">
        <f t="shared" si="40"/>
        <v>24478</v>
      </c>
      <c r="L215" s="198">
        <f t="shared" si="40"/>
        <v>237898</v>
      </c>
      <c r="M215" s="198">
        <f t="shared" si="40"/>
        <v>123239</v>
      </c>
      <c r="N215" s="198">
        <f t="shared" si="40"/>
        <v>114657</v>
      </c>
      <c r="O215" s="198">
        <f t="shared" si="40"/>
        <v>156098</v>
      </c>
      <c r="P215" s="198">
        <f t="shared" si="40"/>
        <v>35148</v>
      </c>
      <c r="Q215" s="198">
        <f t="shared" si="40"/>
        <v>302828</v>
      </c>
      <c r="R215" s="198">
        <f t="shared" si="40"/>
        <v>137917</v>
      </c>
      <c r="S215" s="198">
        <f t="shared" si="40"/>
        <v>164911</v>
      </c>
      <c r="T215" s="128"/>
      <c r="U215" s="89"/>
    </row>
    <row r="216" spans="1:21" ht="17.25" x14ac:dyDescent="0.3">
      <c r="A216" s="354" t="s">
        <v>161</v>
      </c>
      <c r="B216" s="199">
        <f>100*(B212/B213-1)</f>
        <v>-18.105480630908644</v>
      </c>
      <c r="C216" s="199">
        <f t="shared" ref="C216:U216" si="41">100*(C212/C213-1)</f>
        <v>22.685472972972988</v>
      </c>
      <c r="D216" s="199">
        <f t="shared" si="41"/>
        <v>10.687317100104909</v>
      </c>
      <c r="E216" s="199">
        <f t="shared" si="41"/>
        <v>61.957689724647437</v>
      </c>
      <c r="F216" s="199">
        <f t="shared" si="41"/>
        <v>53.512342176195183</v>
      </c>
      <c r="G216" s="199">
        <f t="shared" si="41"/>
        <v>195.80359765051395</v>
      </c>
      <c r="H216" s="199">
        <f t="shared" si="41"/>
        <v>19.445001318913203</v>
      </c>
      <c r="I216" s="199">
        <f t="shared" si="41"/>
        <v>-30.169632176801652</v>
      </c>
      <c r="J216" s="199">
        <f t="shared" si="41"/>
        <v>-64.254734759675927</v>
      </c>
      <c r="K216" s="199">
        <f t="shared" si="41"/>
        <v>-5.3938915812014043</v>
      </c>
      <c r="L216" s="199">
        <f t="shared" si="41"/>
        <v>-11.930920838301907</v>
      </c>
      <c r="M216" s="199">
        <f t="shared" si="41"/>
        <v>-2.6806224520799171</v>
      </c>
      <c r="N216" s="199">
        <f t="shared" si="41"/>
        <v>-20.705206155317313</v>
      </c>
      <c r="O216" s="199">
        <f t="shared" si="41"/>
        <v>-35.838448409443721</v>
      </c>
      <c r="P216" s="199">
        <f t="shared" si="41"/>
        <v>4.2747539085118857</v>
      </c>
      <c r="Q216" s="199">
        <f t="shared" si="41"/>
        <v>-4.5451272654407742</v>
      </c>
      <c r="R216" s="199">
        <f t="shared" si="41"/>
        <v>6.8588912053025419</v>
      </c>
      <c r="S216" s="199">
        <f t="shared" si="41"/>
        <v>-14.014975548539233</v>
      </c>
      <c r="T216" s="129" t="e">
        <f t="shared" si="41"/>
        <v>#DIV/0!</v>
      </c>
      <c r="U216" s="104" t="e">
        <f t="shared" si="41"/>
        <v>#DIV/0!</v>
      </c>
    </row>
    <row r="217" spans="1:21" ht="17.25" x14ac:dyDescent="0.3">
      <c r="A217" s="353" t="s">
        <v>162</v>
      </c>
      <c r="B217" s="200">
        <f>100*(B212/B214-1)</f>
        <v>-23.511489597595681</v>
      </c>
      <c r="C217" s="200">
        <f t="shared" ref="C217:U217" si="42">100*(C212/C214-1)</f>
        <v>-10.832452278609717</v>
      </c>
      <c r="D217" s="200">
        <f t="shared" si="42"/>
        <v>18.19049839796547</v>
      </c>
      <c r="E217" s="200">
        <f t="shared" si="42"/>
        <v>-37.039357744272564</v>
      </c>
      <c r="F217" s="200">
        <f t="shared" si="42"/>
        <v>-38.712803407045229</v>
      </c>
      <c r="G217" s="200">
        <f t="shared" si="42"/>
        <v>-55.678029032062881</v>
      </c>
      <c r="H217" s="200">
        <f t="shared" si="42"/>
        <v>-20.710729880270673</v>
      </c>
      <c r="I217" s="200">
        <f t="shared" si="42"/>
        <v>-28.773561505795652</v>
      </c>
      <c r="J217" s="200">
        <f t="shared" si="42"/>
        <v>-52.038558660101941</v>
      </c>
      <c r="K217" s="200">
        <f t="shared" si="42"/>
        <v>55.224763771519456</v>
      </c>
      <c r="L217" s="200">
        <f t="shared" si="42"/>
        <v>-20.386234924357215</v>
      </c>
      <c r="M217" s="200">
        <f t="shared" si="42"/>
        <v>-32.71830343013049</v>
      </c>
      <c r="N217" s="200">
        <f t="shared" si="42"/>
        <v>1.2096861311715612</v>
      </c>
      <c r="O217" s="200">
        <f t="shared" si="42"/>
        <v>-21.543675247323911</v>
      </c>
      <c r="P217" s="200">
        <f t="shared" si="42"/>
        <v>16.960105648858281</v>
      </c>
      <c r="Q217" s="200">
        <f t="shared" si="42"/>
        <v>-24.484351563269502</v>
      </c>
      <c r="R217" s="200">
        <f t="shared" si="42"/>
        <v>-37.056334851884557</v>
      </c>
      <c r="S217" s="200">
        <f t="shared" si="42"/>
        <v>-4.8774934222787891</v>
      </c>
      <c r="T217" s="130">
        <f t="shared" si="42"/>
        <v>2377.8138271884845</v>
      </c>
      <c r="U217" s="103">
        <f t="shared" si="42"/>
        <v>-100</v>
      </c>
    </row>
    <row r="218" spans="1:21" hidden="1" x14ac:dyDescent="0.3">
      <c r="A218" t="s">
        <v>194</v>
      </c>
      <c r="B218" s="103">
        <f t="shared" ref="B218:S218" si="43">100*(B212/B215-1)</f>
        <v>-60.659666370893902</v>
      </c>
      <c r="C218" s="103">
        <f t="shared" si="43"/>
        <v>-64.251192875176628</v>
      </c>
      <c r="D218" s="103">
        <f t="shared" si="43"/>
        <v>-62.794714277760242</v>
      </c>
      <c r="E218" s="103">
        <f t="shared" si="43"/>
        <v>-77.394544431946002</v>
      </c>
      <c r="F218" s="103">
        <f t="shared" si="43"/>
        <v>-66.668458339750501</v>
      </c>
      <c r="G218" s="103">
        <f t="shared" si="43"/>
        <v>-45.099884172514813</v>
      </c>
      <c r="H218" s="103">
        <f t="shared" si="43"/>
        <v>-72.967822816548264</v>
      </c>
      <c r="I218" s="103">
        <f t="shared" si="43"/>
        <v>-58.49231587178577</v>
      </c>
      <c r="J218" s="103">
        <f t="shared" si="43"/>
        <v>-56.14133236076011</v>
      </c>
      <c r="K218" s="103">
        <f t="shared" si="43"/>
        <v>-65.706348557888717</v>
      </c>
      <c r="L218" s="103">
        <f t="shared" si="43"/>
        <v>-58.969977676447542</v>
      </c>
      <c r="M218" s="103">
        <f t="shared" si="43"/>
        <v>-57.394393196610395</v>
      </c>
      <c r="N218" s="103">
        <f t="shared" si="43"/>
        <v>-60.662777903786491</v>
      </c>
      <c r="O218" s="103">
        <f t="shared" si="43"/>
        <v>-60.734764696904129</v>
      </c>
      <c r="P218" s="103">
        <f t="shared" si="43"/>
        <v>-69.258706043018094</v>
      </c>
      <c r="Q218" s="103">
        <f t="shared" si="43"/>
        <v>-60.620625402114456</v>
      </c>
      <c r="R218" s="103">
        <f t="shared" si="43"/>
        <v>-56.086331802149616</v>
      </c>
      <c r="S218" s="103">
        <f t="shared" si="43"/>
        <v>-64.412708225130217</v>
      </c>
      <c r="U218" s="122" t="s">
        <v>171</v>
      </c>
    </row>
    <row r="219" spans="1:21" s="119" customFormat="1" hidden="1" x14ac:dyDescent="0.3">
      <c r="A219" s="119" t="s">
        <v>170</v>
      </c>
      <c r="T219" s="131"/>
      <c r="U219" s="120"/>
    </row>
    <row r="220" spans="1:21" hidden="1" x14ac:dyDescent="0.3">
      <c r="A220" s="119" t="s">
        <v>181</v>
      </c>
      <c r="B220" s="133" t="e">
        <f>B212/#REF!-1</f>
        <v>#REF!</v>
      </c>
      <c r="C220" s="133" t="e">
        <f>C212/#REF!-1</f>
        <v>#REF!</v>
      </c>
      <c r="D220" s="133" t="e">
        <f>D212/#REF!-1</f>
        <v>#REF!</v>
      </c>
      <c r="E220" s="133" t="e">
        <f>E212/#REF!-1</f>
        <v>#REF!</v>
      </c>
      <c r="F220" s="133" t="e">
        <f>F212/#REF!-1</f>
        <v>#REF!</v>
      </c>
      <c r="G220" s="133" t="e">
        <f>G212/#REF!-1</f>
        <v>#REF!</v>
      </c>
      <c r="H220" s="133" t="e">
        <f>H212/#REF!-1</f>
        <v>#REF!</v>
      </c>
      <c r="I220" s="133" t="e">
        <f>I212/#REF!-1</f>
        <v>#REF!</v>
      </c>
      <c r="J220" s="133" t="e">
        <f>J212/#REF!-1</f>
        <v>#REF!</v>
      </c>
      <c r="K220" s="133" t="e">
        <f>K212/#REF!-1</f>
        <v>#REF!</v>
      </c>
      <c r="L220" s="133" t="e">
        <f>L212/#REF!-1</f>
        <v>#REF!</v>
      </c>
      <c r="M220" s="133" t="e">
        <f>M212/#REF!-1</f>
        <v>#REF!</v>
      </c>
      <c r="N220" s="133" t="e">
        <f>N212/#REF!-1</f>
        <v>#REF!</v>
      </c>
      <c r="O220" s="133" t="e">
        <f>O212/#REF!-1</f>
        <v>#REF!</v>
      </c>
      <c r="P220" s="133" t="e">
        <f>P212/#REF!-1</f>
        <v>#REF!</v>
      </c>
      <c r="Q220" s="133" t="e">
        <f>Q212/#REF!-1</f>
        <v>#REF!</v>
      </c>
      <c r="R220" s="133" t="e">
        <f>R212/#REF!-1</f>
        <v>#REF!</v>
      </c>
      <c r="S220" s="133" t="e">
        <f>S212/#REF!-1</f>
        <v>#REF!</v>
      </c>
    </row>
    <row r="221" spans="1:21" hidden="1" x14ac:dyDescent="0.3">
      <c r="A221" s="119" t="s">
        <v>182</v>
      </c>
      <c r="B221" s="133" t="e">
        <f>B212/#REF!-1</f>
        <v>#REF!</v>
      </c>
      <c r="C221" s="133" t="e">
        <f>C212/#REF!-1</f>
        <v>#REF!</v>
      </c>
      <c r="D221" s="133" t="e">
        <f>D212/#REF!-1</f>
        <v>#REF!</v>
      </c>
      <c r="E221" s="133" t="e">
        <f>E212/#REF!-1</f>
        <v>#REF!</v>
      </c>
      <c r="F221" s="133" t="e">
        <f>F212/#REF!-1</f>
        <v>#REF!</v>
      </c>
      <c r="G221" s="133" t="e">
        <f>G212/#REF!-1</f>
        <v>#REF!</v>
      </c>
      <c r="H221" s="133" t="e">
        <f>H212/#REF!-1</f>
        <v>#REF!</v>
      </c>
      <c r="I221" s="133" t="e">
        <f>I212/#REF!-1</f>
        <v>#REF!</v>
      </c>
      <c r="J221" s="133" t="e">
        <f>J212/#REF!-1</f>
        <v>#REF!</v>
      </c>
      <c r="K221" s="133" t="e">
        <f>K212/#REF!-1</f>
        <v>#REF!</v>
      </c>
      <c r="L221" s="133" t="e">
        <f>L212/#REF!-1</f>
        <v>#REF!</v>
      </c>
      <c r="M221" s="133" t="e">
        <f>M212/#REF!-1</f>
        <v>#REF!</v>
      </c>
      <c r="N221" s="133" t="e">
        <f>N212/#REF!-1</f>
        <v>#REF!</v>
      </c>
      <c r="O221" s="133" t="e">
        <f>O212/#REF!-1</f>
        <v>#REF!</v>
      </c>
      <c r="P221" s="133" t="e">
        <f>P212/#REF!-1</f>
        <v>#REF!</v>
      </c>
      <c r="Q221" s="133" t="e">
        <f>Q212/#REF!-1</f>
        <v>#REF!</v>
      </c>
      <c r="R221" s="133" t="e">
        <f>R212/#REF!-1</f>
        <v>#REF!</v>
      </c>
      <c r="S221" s="133" t="e">
        <f>S212/#REF!-1</f>
        <v>#REF!</v>
      </c>
    </row>
    <row r="222" spans="1:21" hidden="1" x14ac:dyDescent="0.3">
      <c r="A222" s="119" t="s">
        <v>183</v>
      </c>
      <c r="B222" s="133" t="e">
        <f>B212/#REF!-1</f>
        <v>#REF!</v>
      </c>
      <c r="C222" s="133" t="e">
        <f>C212/#REF!-1</f>
        <v>#REF!</v>
      </c>
      <c r="D222" s="133" t="e">
        <f>D212/#REF!-1</f>
        <v>#REF!</v>
      </c>
      <c r="E222" s="133" t="e">
        <f>E212/#REF!-1</f>
        <v>#REF!</v>
      </c>
      <c r="F222" s="133" t="e">
        <f>F212/#REF!-1</f>
        <v>#REF!</v>
      </c>
      <c r="G222" s="133" t="e">
        <f>G212/#REF!-1</f>
        <v>#REF!</v>
      </c>
      <c r="H222" s="133" t="e">
        <f>H212/#REF!-1</f>
        <v>#REF!</v>
      </c>
      <c r="I222" s="133" t="e">
        <f>I212/#REF!-1</f>
        <v>#REF!</v>
      </c>
      <c r="J222" s="133" t="e">
        <f>J212/#REF!-1</f>
        <v>#REF!</v>
      </c>
      <c r="K222" s="133" t="e">
        <f>K212/#REF!-1</f>
        <v>#REF!</v>
      </c>
      <c r="L222" s="133" t="e">
        <f>L212/#REF!-1</f>
        <v>#REF!</v>
      </c>
      <c r="M222" s="133" t="e">
        <f>M212/#REF!-1</f>
        <v>#REF!</v>
      </c>
      <c r="N222" s="133" t="e">
        <f>N212/#REF!-1</f>
        <v>#REF!</v>
      </c>
      <c r="O222" s="133" t="e">
        <f>O212/#REF!-1</f>
        <v>#REF!</v>
      </c>
      <c r="P222" s="133" t="e">
        <f>P212/#REF!-1</f>
        <v>#REF!</v>
      </c>
      <c r="Q222" s="133" t="e">
        <f>Q212/#REF!-1</f>
        <v>#REF!</v>
      </c>
      <c r="R222" s="133" t="e">
        <f>R212/#REF!-1</f>
        <v>#REF!</v>
      </c>
      <c r="S222" s="133" t="e">
        <f>S212/#REF!-1</f>
        <v>#REF!</v>
      </c>
    </row>
    <row r="223" spans="1:21" hidden="1" x14ac:dyDescent="0.3">
      <c r="A223" s="119" t="s">
        <v>184</v>
      </c>
      <c r="B223" s="133" t="e">
        <f>B212/#REF!-1</f>
        <v>#REF!</v>
      </c>
      <c r="C223" s="133" t="e">
        <f>C212/#REF!-1</f>
        <v>#REF!</v>
      </c>
      <c r="D223" s="133" t="e">
        <f>D212/#REF!-1</f>
        <v>#REF!</v>
      </c>
      <c r="E223" s="133" t="e">
        <f>E212/#REF!-1</f>
        <v>#REF!</v>
      </c>
      <c r="F223" s="133" t="e">
        <f>F212/#REF!-1</f>
        <v>#REF!</v>
      </c>
      <c r="G223" s="133" t="e">
        <f>G212/#REF!-1</f>
        <v>#REF!</v>
      </c>
      <c r="H223" s="133" t="e">
        <f>H212/#REF!-1</f>
        <v>#REF!</v>
      </c>
      <c r="I223" s="133" t="e">
        <f>I212/#REF!-1</f>
        <v>#REF!</v>
      </c>
      <c r="J223" s="133" t="e">
        <f>J212/#REF!-1</f>
        <v>#REF!</v>
      </c>
      <c r="K223" s="133" t="e">
        <f>K212/#REF!-1</f>
        <v>#REF!</v>
      </c>
      <c r="L223" s="133" t="e">
        <f>L212/#REF!-1</f>
        <v>#REF!</v>
      </c>
      <c r="M223" s="133" t="e">
        <f>M212/#REF!-1</f>
        <v>#REF!</v>
      </c>
      <c r="N223" s="133" t="e">
        <f>N212/#REF!-1</f>
        <v>#REF!</v>
      </c>
      <c r="O223" s="133" t="e">
        <f>O212/#REF!-1</f>
        <v>#REF!</v>
      </c>
      <c r="P223" s="133" t="e">
        <f>P212/#REF!-1</f>
        <v>#REF!</v>
      </c>
      <c r="Q223" s="133" t="e">
        <f>Q212/#REF!-1</f>
        <v>#REF!</v>
      </c>
      <c r="R223" s="133" t="e">
        <f>R212/#REF!-1</f>
        <v>#REF!</v>
      </c>
      <c r="S223" s="133" t="e">
        <f>S212/#REF!-1</f>
        <v>#REF!</v>
      </c>
    </row>
    <row r="224" spans="1:21" hidden="1" x14ac:dyDescent="0.3">
      <c r="A224" s="119" t="s">
        <v>185</v>
      </c>
      <c r="B224" s="133" t="e">
        <f>B212/#REF!-1</f>
        <v>#REF!</v>
      </c>
      <c r="C224" s="133" t="e">
        <f>C212/#REF!-1</f>
        <v>#REF!</v>
      </c>
      <c r="D224" s="133" t="e">
        <f>D212/#REF!-1</f>
        <v>#REF!</v>
      </c>
      <c r="E224" s="133" t="e">
        <f>E212/#REF!-1</f>
        <v>#REF!</v>
      </c>
      <c r="F224" s="133" t="e">
        <f>F212/#REF!-1</f>
        <v>#REF!</v>
      </c>
      <c r="G224" s="133" t="e">
        <f>G212/#REF!-1</f>
        <v>#REF!</v>
      </c>
      <c r="H224" s="133" t="e">
        <f>H212/#REF!-1</f>
        <v>#REF!</v>
      </c>
      <c r="I224" s="133" t="e">
        <f>I212/#REF!-1</f>
        <v>#REF!</v>
      </c>
      <c r="J224" s="133" t="e">
        <f>J212/#REF!-1</f>
        <v>#REF!</v>
      </c>
      <c r="K224" s="133" t="e">
        <f>K212/#REF!-1</f>
        <v>#REF!</v>
      </c>
      <c r="L224" s="133" t="e">
        <f>L212/#REF!-1</f>
        <v>#REF!</v>
      </c>
      <c r="M224" s="133" t="e">
        <f>M212/#REF!-1</f>
        <v>#REF!</v>
      </c>
      <c r="N224" s="133" t="e">
        <f>N212/#REF!-1</f>
        <v>#REF!</v>
      </c>
      <c r="O224" s="133" t="e">
        <f>O212/#REF!-1</f>
        <v>#REF!</v>
      </c>
      <c r="P224" s="133" t="e">
        <f>P212/#REF!-1</f>
        <v>#REF!</v>
      </c>
      <c r="Q224" s="133" t="e">
        <f>Q212/#REF!-1</f>
        <v>#REF!</v>
      </c>
      <c r="R224" s="133" t="e">
        <f>R212/#REF!-1</f>
        <v>#REF!</v>
      </c>
      <c r="S224" s="133" t="e">
        <f>S212/#REF!-1</f>
        <v>#REF!</v>
      </c>
    </row>
    <row r="225" spans="1:19" hidden="1" x14ac:dyDescent="0.3">
      <c r="A225" s="119" t="s">
        <v>186</v>
      </c>
      <c r="B225" s="133" t="e">
        <f>B212/#REF!-1</f>
        <v>#REF!</v>
      </c>
      <c r="C225" s="133" t="e">
        <f>C212/#REF!-1</f>
        <v>#REF!</v>
      </c>
      <c r="D225" s="133" t="e">
        <f>D212/#REF!-1</f>
        <v>#REF!</v>
      </c>
      <c r="E225" s="133" t="e">
        <f>E212/#REF!-1</f>
        <v>#REF!</v>
      </c>
      <c r="F225" s="133" t="e">
        <f>F212/#REF!-1</f>
        <v>#REF!</v>
      </c>
      <c r="G225" s="133" t="e">
        <f>G212/#REF!-1</f>
        <v>#REF!</v>
      </c>
      <c r="H225" s="133" t="e">
        <f>H212/#REF!-1</f>
        <v>#REF!</v>
      </c>
      <c r="I225" s="133" t="e">
        <f>I212/#REF!-1</f>
        <v>#REF!</v>
      </c>
      <c r="J225" s="133" t="e">
        <f>J212/#REF!-1</f>
        <v>#REF!</v>
      </c>
      <c r="K225" s="133" t="e">
        <f>K212/#REF!-1</f>
        <v>#REF!</v>
      </c>
      <c r="L225" s="133" t="e">
        <f>L212/#REF!-1</f>
        <v>#REF!</v>
      </c>
      <c r="M225" s="133" t="e">
        <f>M212/#REF!-1</f>
        <v>#REF!</v>
      </c>
      <c r="N225" s="133" t="e">
        <f>N212/#REF!-1</f>
        <v>#REF!</v>
      </c>
      <c r="O225" s="133" t="e">
        <f>O212/#REF!-1</f>
        <v>#REF!</v>
      </c>
      <c r="P225" s="133" t="e">
        <f>P212/#REF!-1</f>
        <v>#REF!</v>
      </c>
      <c r="Q225" s="133" t="e">
        <f>Q212/#REF!-1</f>
        <v>#REF!</v>
      </c>
      <c r="R225" s="133" t="e">
        <f>R212/#REF!-1</f>
        <v>#REF!</v>
      </c>
      <c r="S225" s="133" t="e">
        <f>S212/#REF!-1</f>
        <v>#REF!</v>
      </c>
    </row>
    <row r="226" spans="1:19" hidden="1" x14ac:dyDescent="0.3">
      <c r="A226" s="119" t="s">
        <v>187</v>
      </c>
      <c r="B226" s="133" t="e">
        <f>B212/#REF!-1</f>
        <v>#REF!</v>
      </c>
      <c r="C226" s="133" t="e">
        <f>C212/#REF!-1</f>
        <v>#REF!</v>
      </c>
      <c r="D226" s="133" t="e">
        <f>D212/#REF!-1</f>
        <v>#REF!</v>
      </c>
      <c r="E226" s="133" t="e">
        <f>E212/#REF!-1</f>
        <v>#REF!</v>
      </c>
      <c r="F226" s="133" t="e">
        <f>F212/#REF!-1</f>
        <v>#REF!</v>
      </c>
      <c r="G226" s="133" t="e">
        <f>G212/#REF!-1</f>
        <v>#REF!</v>
      </c>
      <c r="H226" s="133" t="e">
        <f>H212/#REF!-1</f>
        <v>#REF!</v>
      </c>
      <c r="I226" s="133" t="e">
        <f>I212/#REF!-1</f>
        <v>#REF!</v>
      </c>
      <c r="J226" s="133" t="e">
        <f>J212/#REF!-1</f>
        <v>#REF!</v>
      </c>
      <c r="K226" s="133" t="e">
        <f>K212/#REF!-1</f>
        <v>#REF!</v>
      </c>
      <c r="L226" s="133" t="e">
        <f>L212/#REF!-1</f>
        <v>#REF!</v>
      </c>
      <c r="M226" s="133" t="e">
        <f>M212/#REF!-1</f>
        <v>#REF!</v>
      </c>
      <c r="N226" s="133" t="e">
        <f>N212/#REF!-1</f>
        <v>#REF!</v>
      </c>
      <c r="O226" s="133" t="e">
        <f>O212/#REF!-1</f>
        <v>#REF!</v>
      </c>
      <c r="P226" s="133" t="e">
        <f>P212/#REF!-1</f>
        <v>#REF!</v>
      </c>
      <c r="Q226" s="133" t="e">
        <f>Q212/#REF!-1</f>
        <v>#REF!</v>
      </c>
      <c r="R226" s="133" t="e">
        <f>R212/#REF!-1</f>
        <v>#REF!</v>
      </c>
      <c r="S226" s="133" t="e">
        <f>S212/#REF!-1</f>
        <v>#REF!</v>
      </c>
    </row>
    <row r="227" spans="1:19" hidden="1" x14ac:dyDescent="0.3">
      <c r="A227" s="119" t="s">
        <v>188</v>
      </c>
      <c r="B227" s="133" t="e">
        <f>B212/#REF!-1</f>
        <v>#REF!</v>
      </c>
      <c r="C227" s="133" t="e">
        <f>C212/#REF!-1</f>
        <v>#REF!</v>
      </c>
      <c r="D227" s="133" t="e">
        <f>D212/#REF!-1</f>
        <v>#REF!</v>
      </c>
      <c r="E227" s="133" t="e">
        <f>E212/#REF!-1</f>
        <v>#REF!</v>
      </c>
      <c r="F227" s="133" t="e">
        <f>F212/#REF!-1</f>
        <v>#REF!</v>
      </c>
      <c r="G227" s="133" t="e">
        <f>G212/#REF!-1</f>
        <v>#REF!</v>
      </c>
      <c r="H227" s="133" t="e">
        <f>H212/#REF!-1</f>
        <v>#REF!</v>
      </c>
      <c r="I227" s="133" t="e">
        <f>I212/#REF!-1</f>
        <v>#REF!</v>
      </c>
      <c r="J227" s="133" t="e">
        <f>J212/#REF!-1</f>
        <v>#REF!</v>
      </c>
      <c r="K227" s="133" t="e">
        <f>K212/#REF!-1</f>
        <v>#REF!</v>
      </c>
      <c r="L227" s="133" t="e">
        <f>L212/#REF!-1</f>
        <v>#REF!</v>
      </c>
      <c r="M227" s="133" t="e">
        <f>M212/#REF!-1</f>
        <v>#REF!</v>
      </c>
      <c r="N227" s="133" t="e">
        <f>N212/#REF!-1</f>
        <v>#REF!</v>
      </c>
      <c r="O227" s="133" t="e">
        <f>O212/#REF!-1</f>
        <v>#REF!</v>
      </c>
      <c r="P227" s="133" t="e">
        <f>P212/#REF!-1</f>
        <v>#REF!</v>
      </c>
      <c r="Q227" s="133" t="e">
        <f>Q212/#REF!-1</f>
        <v>#REF!</v>
      </c>
      <c r="R227" s="133" t="e">
        <f>R212/#REF!-1</f>
        <v>#REF!</v>
      </c>
      <c r="S227" s="133" t="e">
        <f>S212/#REF!-1</f>
        <v>#REF!</v>
      </c>
    </row>
    <row r="228" spans="1:19" hidden="1" x14ac:dyDescent="0.3">
      <c r="A228" s="119" t="s">
        <v>189</v>
      </c>
      <c r="B228" s="133" t="e">
        <f>B212/#REF!-1</f>
        <v>#REF!</v>
      </c>
      <c r="C228" s="133" t="e">
        <f>C212/#REF!-1</f>
        <v>#REF!</v>
      </c>
      <c r="D228" s="133" t="e">
        <f>D212/#REF!-1</f>
        <v>#REF!</v>
      </c>
      <c r="E228" s="133" t="e">
        <f>E212/#REF!-1</f>
        <v>#REF!</v>
      </c>
      <c r="F228" s="133" t="e">
        <f>F212/#REF!-1</f>
        <v>#REF!</v>
      </c>
      <c r="G228" s="133" t="e">
        <f>G212/#REF!-1</f>
        <v>#REF!</v>
      </c>
      <c r="H228" s="133" t="e">
        <f>H212/#REF!-1</f>
        <v>#REF!</v>
      </c>
      <c r="I228" s="133" t="e">
        <f>I212/#REF!-1</f>
        <v>#REF!</v>
      </c>
      <c r="J228" s="133" t="e">
        <f>J212/#REF!-1</f>
        <v>#REF!</v>
      </c>
      <c r="K228" s="133" t="e">
        <f>K212/#REF!-1</f>
        <v>#REF!</v>
      </c>
      <c r="L228" s="133" t="e">
        <f>L212/#REF!-1</f>
        <v>#REF!</v>
      </c>
      <c r="M228" s="133" t="e">
        <f>M212/#REF!-1</f>
        <v>#REF!</v>
      </c>
      <c r="N228" s="133" t="e">
        <f>N212/#REF!-1</f>
        <v>#REF!</v>
      </c>
      <c r="O228" s="133" t="e">
        <f>O212/#REF!-1</f>
        <v>#REF!</v>
      </c>
      <c r="P228" s="133" t="e">
        <f>P212/#REF!-1</f>
        <v>#REF!</v>
      </c>
      <c r="Q228" s="133" t="e">
        <f>Q212/#REF!-1</f>
        <v>#REF!</v>
      </c>
      <c r="R228" s="133" t="e">
        <f>R212/#REF!-1</f>
        <v>#REF!</v>
      </c>
      <c r="S228" s="133" t="e">
        <f>S212/#REF!-1</f>
        <v>#REF!</v>
      </c>
    </row>
    <row r="229" spans="1:19" hidden="1" x14ac:dyDescent="0.3">
      <c r="F229" s="144"/>
    </row>
    <row r="230" spans="1:19" hidden="1" x14ac:dyDescent="0.3">
      <c r="A230" s="136" t="s">
        <v>190</v>
      </c>
      <c r="B230" s="140">
        <f t="shared" ref="B230:S230" si="44">AVERAGE(B213:B215)</f>
        <v>305141.13267438411</v>
      </c>
      <c r="C230" s="140">
        <f t="shared" si="44"/>
        <v>97415.733333333337</v>
      </c>
      <c r="D230" s="142">
        <f t="shared" si="44"/>
        <v>59302.16333333333</v>
      </c>
      <c r="E230" s="145">
        <f t="shared" si="44"/>
        <v>5329.083333333333</v>
      </c>
      <c r="F230" s="142">
        <f t="shared" si="44"/>
        <v>38113.57</v>
      </c>
      <c r="G230" s="145">
        <f t="shared" si="44"/>
        <v>11860.300000000001</v>
      </c>
      <c r="H230" s="145">
        <f t="shared" si="44"/>
        <v>26252.936666666665</v>
      </c>
      <c r="I230" s="140">
        <f t="shared" si="44"/>
        <v>207725.39934105077</v>
      </c>
      <c r="J230" s="142">
        <f t="shared" si="44"/>
        <v>50613.756969201386</v>
      </c>
      <c r="K230" s="145">
        <f t="shared" si="44"/>
        <v>12919.633333333333</v>
      </c>
      <c r="L230" s="142">
        <f t="shared" si="44"/>
        <v>157111.64237184939</v>
      </c>
      <c r="M230" s="145">
        <f t="shared" si="44"/>
        <v>85077.376814848438</v>
      </c>
      <c r="N230" s="145">
        <f t="shared" si="44"/>
        <v>72033.598890334295</v>
      </c>
      <c r="O230" s="140">
        <f t="shared" si="44"/>
        <v>109916.25363586804</v>
      </c>
      <c r="P230" s="137">
        <f t="shared" si="44"/>
        <v>18249.383333333335</v>
      </c>
      <c r="Q230" s="140">
        <f t="shared" si="44"/>
        <v>195224.87903851605</v>
      </c>
      <c r="R230" s="137">
        <f t="shared" si="44"/>
        <v>96938.010148181769</v>
      </c>
      <c r="S230" s="137">
        <f t="shared" si="44"/>
        <v>98286.868890334314</v>
      </c>
    </row>
    <row r="231" spans="1:19" hidden="1" x14ac:dyDescent="0.3">
      <c r="A231" s="138" t="s">
        <v>191</v>
      </c>
      <c r="B231" s="141">
        <f t="shared" ref="B231:S231" si="45">B212/B230-1</f>
        <v>-0.40832945749280958</v>
      </c>
      <c r="C231" s="141">
        <f t="shared" si="45"/>
        <v>-0.36626941164876858</v>
      </c>
      <c r="D231" s="143">
        <f t="shared" si="45"/>
        <v>-0.32391741301849064</v>
      </c>
      <c r="E231" s="146">
        <f t="shared" si="45"/>
        <v>-0.54747376815900162</v>
      </c>
      <c r="F231" s="143">
        <f t="shared" si="45"/>
        <v>-0.43216628618101116</v>
      </c>
      <c r="G231" s="146">
        <f t="shared" si="45"/>
        <v>-0.32061667917337677</v>
      </c>
      <c r="H231" s="146">
        <f t="shared" si="45"/>
        <v>-0.48255388825707246</v>
      </c>
      <c r="I231" s="141">
        <f t="shared" si="45"/>
        <v>-0.4280492906134834</v>
      </c>
      <c r="J231" s="143">
        <f t="shared" si="45"/>
        <v>-0.58115958441246907</v>
      </c>
      <c r="K231" s="146">
        <f t="shared" si="45"/>
        <v>-0.35026019830284139</v>
      </c>
      <c r="L231" s="143">
        <f t="shared" si="45"/>
        <v>-0.37872457423451822</v>
      </c>
      <c r="M231" s="146">
        <f t="shared" si="45"/>
        <v>-0.38283565227101135</v>
      </c>
      <c r="N231" s="146">
        <f t="shared" si="45"/>
        <v>-0.37386331609612844</v>
      </c>
      <c r="O231" s="141">
        <f t="shared" si="45"/>
        <v>-0.44237321618987913</v>
      </c>
      <c r="P231" s="139">
        <f t="shared" si="45"/>
        <v>-0.40792793911757752</v>
      </c>
      <c r="Q231" s="141">
        <f t="shared" si="45"/>
        <v>-0.38915688873979237</v>
      </c>
      <c r="R231" s="139">
        <f t="shared" si="45"/>
        <v>-0.37522532517586127</v>
      </c>
      <c r="S231" s="139">
        <f t="shared" si="45"/>
        <v>-0.40289725981262869</v>
      </c>
    </row>
    <row r="232" spans="1:19" hidden="1" x14ac:dyDescent="0.3"/>
    <row r="233" spans="1:19" hidden="1" x14ac:dyDescent="0.3"/>
    <row r="234" spans="1:19" hidden="1" x14ac:dyDescent="0.3"/>
    <row r="235" spans="1:19" hidden="1" x14ac:dyDescent="0.3"/>
    <row r="237" spans="1:19" x14ac:dyDescent="0.3">
      <c r="D237" s="147"/>
      <c r="E237" s="147"/>
      <c r="F237" s="147"/>
      <c r="G237" s="147"/>
      <c r="H237" s="147"/>
    </row>
    <row r="240" spans="1:19" x14ac:dyDescent="0.3">
      <c r="G240" s="148"/>
      <c r="H240" s="148"/>
      <c r="I240" s="148"/>
      <c r="J240" s="148"/>
      <c r="K240" s="148"/>
      <c r="L240" s="148"/>
      <c r="M240" s="148"/>
      <c r="N240" s="148"/>
      <c r="O240" s="148"/>
      <c r="P240" s="148"/>
      <c r="Q240" s="148"/>
    </row>
    <row r="241" spans="7:17" x14ac:dyDescent="0.3">
      <c r="G241" s="148"/>
      <c r="H241" s="148"/>
      <c r="I241" s="148"/>
      <c r="J241" s="148"/>
      <c r="K241" s="148"/>
      <c r="L241" s="148"/>
      <c r="M241" s="148"/>
      <c r="N241" s="148"/>
      <c r="O241" s="148"/>
      <c r="P241" s="148"/>
      <c r="Q241" s="148"/>
    </row>
    <row r="242" spans="7:17" x14ac:dyDescent="0.3">
      <c r="G242" s="148"/>
      <c r="H242" s="148"/>
      <c r="I242" s="148"/>
      <c r="J242" s="148"/>
      <c r="K242" s="148"/>
      <c r="L242" s="148"/>
      <c r="M242" s="148"/>
      <c r="N242" s="148"/>
      <c r="O242" s="148"/>
      <c r="P242" s="148"/>
      <c r="Q242" s="148"/>
    </row>
    <row r="243" spans="7:17" x14ac:dyDescent="0.3">
      <c r="G243" s="149"/>
      <c r="H243" s="149"/>
      <c r="I243" s="149"/>
      <c r="J243" s="149"/>
      <c r="K243" s="149"/>
      <c r="L243" s="149"/>
      <c r="M243" s="149"/>
      <c r="N243" s="149"/>
      <c r="O243" s="149"/>
      <c r="P243" s="149"/>
      <c r="Q243" s="149"/>
    </row>
    <row r="244" spans="7:17" x14ac:dyDescent="0.3">
      <c r="G244" s="149"/>
      <c r="H244" s="149"/>
      <c r="I244" s="149"/>
      <c r="J244" s="149"/>
      <c r="K244" s="149"/>
      <c r="L244" s="149"/>
      <c r="M244" s="149"/>
      <c r="N244" s="149"/>
      <c r="O244" s="149"/>
      <c r="P244" s="149"/>
      <c r="Q244" s="149"/>
    </row>
    <row r="245" spans="7:17" x14ac:dyDescent="0.3">
      <c r="G245" s="148"/>
      <c r="H245" s="148"/>
      <c r="I245" s="148"/>
      <c r="J245" s="148"/>
      <c r="K245" s="148"/>
      <c r="L245" s="148"/>
      <c r="M245" s="148"/>
      <c r="N245" s="148"/>
      <c r="O245" s="148"/>
      <c r="P245" s="148"/>
      <c r="Q245" s="148"/>
    </row>
    <row r="246" spans="7:17" x14ac:dyDescent="0.3">
      <c r="G246" s="148"/>
      <c r="H246" s="148"/>
      <c r="I246" s="148"/>
      <c r="J246" s="148"/>
      <c r="K246" s="148"/>
      <c r="L246" s="148"/>
      <c r="M246" s="148"/>
      <c r="N246" s="148"/>
      <c r="O246" s="148"/>
      <c r="P246" s="148"/>
      <c r="Q246" s="148"/>
    </row>
    <row r="247" spans="7:17" x14ac:dyDescent="0.3">
      <c r="G247" s="148"/>
      <c r="H247" s="148"/>
      <c r="I247" s="148"/>
      <c r="J247" s="148"/>
      <c r="K247" s="148"/>
      <c r="L247" s="148"/>
      <c r="M247" s="148"/>
      <c r="N247" s="148"/>
      <c r="O247" s="148"/>
      <c r="P247" s="148"/>
      <c r="Q247" s="148"/>
    </row>
    <row r="248" spans="7:17" x14ac:dyDescent="0.3">
      <c r="G248" s="149"/>
      <c r="H248" s="149"/>
      <c r="I248" s="149"/>
      <c r="J248" s="149"/>
      <c r="K248" s="149"/>
      <c r="L248" s="149"/>
      <c r="M248" s="149"/>
      <c r="N248" s="149"/>
      <c r="O248" s="149"/>
      <c r="P248" s="149"/>
      <c r="Q248" s="149"/>
    </row>
    <row r="249" spans="7:17" x14ac:dyDescent="0.3">
      <c r="G249" s="149"/>
      <c r="H249" s="149"/>
      <c r="I249" s="149"/>
      <c r="J249" s="149"/>
      <c r="K249" s="149"/>
      <c r="L249" s="149"/>
      <c r="M249" s="149"/>
      <c r="N249" s="149"/>
      <c r="O249" s="149"/>
      <c r="P249" s="149"/>
      <c r="Q249" s="149"/>
    </row>
    <row r="257" spans="6:13" x14ac:dyDescent="0.3">
      <c r="F257" s="148"/>
      <c r="G257" s="148"/>
      <c r="H257" s="149"/>
      <c r="I257" s="148"/>
      <c r="J257" s="149"/>
      <c r="K257" s="148"/>
      <c r="L257" s="148"/>
      <c r="M257" s="149"/>
    </row>
    <row r="258" spans="6:13" x14ac:dyDescent="0.3">
      <c r="F258" s="148"/>
      <c r="G258" s="148"/>
      <c r="H258" s="149"/>
      <c r="I258" s="148"/>
      <c r="J258" s="149"/>
      <c r="K258" s="148"/>
      <c r="L258" s="148"/>
      <c r="M258" s="149"/>
    </row>
    <row r="259" spans="6:13" x14ac:dyDescent="0.3">
      <c r="F259" s="148"/>
      <c r="G259" s="148"/>
      <c r="H259" s="149"/>
      <c r="I259" s="148"/>
      <c r="J259" s="149"/>
      <c r="K259" s="148"/>
      <c r="L259" s="148"/>
      <c r="M259" s="149"/>
    </row>
    <row r="260" spans="6:13" x14ac:dyDescent="0.3">
      <c r="F260" s="148"/>
      <c r="G260" s="148"/>
      <c r="H260" s="149"/>
      <c r="I260" s="148"/>
      <c r="J260" s="149"/>
      <c r="K260" s="148"/>
      <c r="L260" s="148"/>
      <c r="M260" s="149"/>
    </row>
    <row r="261" spans="6:13" x14ac:dyDescent="0.3">
      <c r="F261" s="148"/>
      <c r="G261" s="148"/>
      <c r="H261" s="149"/>
      <c r="I261" s="148"/>
      <c r="J261" s="149"/>
      <c r="K261" s="148"/>
      <c r="L261" s="148"/>
      <c r="M261" s="149"/>
    </row>
    <row r="262" spans="6:13" x14ac:dyDescent="0.3">
      <c r="F262" s="148"/>
      <c r="G262" s="148"/>
      <c r="H262" s="149"/>
      <c r="I262" s="148"/>
      <c r="J262" s="149"/>
      <c r="K262" s="148"/>
      <c r="L262" s="148"/>
      <c r="M262" s="149"/>
    </row>
    <row r="263" spans="6:13" x14ac:dyDescent="0.3">
      <c r="F263" s="148"/>
      <c r="G263" s="148"/>
      <c r="H263" s="149"/>
      <c r="I263" s="148"/>
      <c r="J263" s="149"/>
      <c r="K263" s="148"/>
      <c r="L263" s="148"/>
      <c r="M263" s="149"/>
    </row>
    <row r="268" spans="6:13" x14ac:dyDescent="0.3">
      <c r="F268" s="148"/>
      <c r="G268" s="148"/>
      <c r="H268" s="149"/>
      <c r="I268" s="148"/>
    </row>
    <row r="269" spans="6:13" x14ac:dyDescent="0.3">
      <c r="F269" s="148"/>
      <c r="G269" s="148"/>
      <c r="H269" s="149"/>
      <c r="I269" s="148"/>
    </row>
    <row r="270" spans="6:13" x14ac:dyDescent="0.3">
      <c r="F270" s="148"/>
      <c r="G270" s="148"/>
      <c r="H270" s="149"/>
      <c r="I270" s="148"/>
    </row>
    <row r="271" spans="6:13" x14ac:dyDescent="0.3">
      <c r="F271" s="148"/>
      <c r="G271" s="148"/>
      <c r="H271" s="149"/>
      <c r="I271" s="148"/>
    </row>
    <row r="272" spans="6:13" x14ac:dyDescent="0.3">
      <c r="F272" s="148"/>
      <c r="G272" s="148"/>
      <c r="H272" s="149"/>
      <c r="I272" s="148"/>
    </row>
    <row r="273" spans="6:10" x14ac:dyDescent="0.3">
      <c r="F273" s="148"/>
      <c r="G273" s="148"/>
      <c r="H273" s="149"/>
      <c r="I273" s="148"/>
    </row>
    <row r="274" spans="6:10" x14ac:dyDescent="0.3">
      <c r="F274" s="148"/>
      <c r="G274" s="148"/>
      <c r="H274" s="149"/>
      <c r="I274" s="148"/>
      <c r="J274" s="149"/>
    </row>
    <row r="275" spans="6:10" x14ac:dyDescent="0.3">
      <c r="F275" s="148"/>
      <c r="G275" s="148"/>
      <c r="H275" s="149"/>
      <c r="I275" s="148"/>
      <c r="J275" s="149"/>
    </row>
    <row r="276" spans="6:10" x14ac:dyDescent="0.3">
      <c r="F276" s="148"/>
      <c r="G276" s="148"/>
      <c r="H276" s="149"/>
      <c r="I276" s="148"/>
      <c r="J276" s="149"/>
    </row>
    <row r="277" spans="6:10" x14ac:dyDescent="0.3">
      <c r="F277" s="148"/>
      <c r="G277" s="148"/>
      <c r="H277" s="149"/>
      <c r="I277" s="148"/>
      <c r="J277" s="149"/>
    </row>
  </sheetData>
  <mergeCells count="3">
    <mergeCell ref="U3:U5"/>
    <mergeCell ref="A1:U1"/>
    <mergeCell ref="A208:S208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7" orientation="landscape" r:id="rId1"/>
  <rowBreaks count="1" manualBreakCount="1">
    <brk id="217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workbookViewId="0">
      <selection activeCell="E17" sqref="E17"/>
    </sheetView>
  </sheetViews>
  <sheetFormatPr defaultRowHeight="16.5" x14ac:dyDescent="0.3"/>
  <sheetData>
    <row r="1" spans="1:14" x14ac:dyDescent="0.3">
      <c r="A1" s="5" t="s">
        <v>65</v>
      </c>
      <c r="B1" s="6" t="s">
        <v>0</v>
      </c>
      <c r="C1" s="307" t="s">
        <v>1</v>
      </c>
      <c r="D1" s="307"/>
      <c r="E1" s="307"/>
      <c r="F1" s="318" t="s">
        <v>2</v>
      </c>
      <c r="G1" s="318"/>
      <c r="H1" s="318"/>
      <c r="I1" s="318"/>
      <c r="J1" s="319"/>
      <c r="K1" s="330" t="s">
        <v>3</v>
      </c>
      <c r="L1" s="331" t="s">
        <v>4</v>
      </c>
      <c r="M1" s="330"/>
      <c r="N1" s="332"/>
    </row>
    <row r="2" spans="1:14" x14ac:dyDescent="0.3">
      <c r="A2" s="305"/>
      <c r="B2" s="306"/>
      <c r="C2" s="309"/>
      <c r="D2" s="310" t="s">
        <v>3</v>
      </c>
      <c r="E2" s="310" t="s">
        <v>4</v>
      </c>
      <c r="F2" s="320"/>
      <c r="G2" s="321" t="s">
        <v>3</v>
      </c>
      <c r="H2" s="323" t="s">
        <v>4</v>
      </c>
      <c r="I2" s="318"/>
      <c r="J2" s="319"/>
      <c r="K2" s="331"/>
      <c r="L2" s="331"/>
      <c r="M2" s="330"/>
      <c r="N2" s="332"/>
    </row>
    <row r="3" spans="1:14" ht="17.25" thickBot="1" x14ac:dyDescent="0.35">
      <c r="A3" s="202"/>
      <c r="B3" s="9"/>
      <c r="C3" s="312"/>
      <c r="D3" s="313"/>
      <c r="E3" s="315"/>
      <c r="F3" s="324"/>
      <c r="G3" s="325"/>
      <c r="H3" s="327"/>
      <c r="I3" s="328" t="s">
        <v>5</v>
      </c>
      <c r="J3" s="329" t="s">
        <v>6</v>
      </c>
      <c r="K3" s="334"/>
      <c r="L3" s="336"/>
      <c r="M3" s="337" t="s">
        <v>5</v>
      </c>
      <c r="N3" s="338" t="s">
        <v>6</v>
      </c>
    </row>
    <row r="4" spans="1:14" ht="17.25" thickTop="1" x14ac:dyDescent="0.3">
      <c r="A4" t="s">
        <v>216</v>
      </c>
      <c r="B4" s="373">
        <v>16039.553980231523</v>
      </c>
      <c r="C4" s="373">
        <v>4725.7820000000002</v>
      </c>
      <c r="D4" s="373">
        <v>2762.0648999999999</v>
      </c>
      <c r="E4" s="373">
        <v>1963.7070999999999</v>
      </c>
      <c r="F4" s="373">
        <v>11313.795002255798</v>
      </c>
      <c r="G4" s="373">
        <v>1454.4343403945575</v>
      </c>
      <c r="H4" s="373">
        <v>9859.3506618612391</v>
      </c>
      <c r="I4" s="373">
        <v>6008.8193348512705</v>
      </c>
      <c r="J4" s="373">
        <v>3850.5213270099694</v>
      </c>
      <c r="K4" s="373">
        <v>4216.4953533304852</v>
      </c>
      <c r="L4" s="373">
        <v>11823.057263407874</v>
      </c>
      <c r="M4" s="373">
        <v>6877.4566215485183</v>
      </c>
      <c r="N4" s="373">
        <v>4945.5806418593565</v>
      </c>
    </row>
    <row r="5" spans="1:14" x14ac:dyDescent="0.3">
      <c r="A5" t="s">
        <v>217</v>
      </c>
      <c r="B5" s="373">
        <v>16487.571454288536</v>
      </c>
      <c r="C5" s="373">
        <v>4741.0565311692008</v>
      </c>
      <c r="D5" s="373">
        <v>2725.1309569891996</v>
      </c>
      <c r="E5" s="373">
        <v>2015.92557418</v>
      </c>
      <c r="F5" s="373">
        <v>11746.514923119335</v>
      </c>
      <c r="G5" s="373">
        <v>1094.455697807932</v>
      </c>
      <c r="H5" s="373">
        <v>10652.059225311401</v>
      </c>
      <c r="I5" s="373">
        <v>6696.3368816707653</v>
      </c>
      <c r="J5" s="373">
        <v>3955.7223436406366</v>
      </c>
      <c r="K5" s="373">
        <v>3819.5866547971323</v>
      </c>
      <c r="L5" s="373">
        <v>12667.984799491405</v>
      </c>
      <c r="M5" s="373">
        <v>7594.7204816707645</v>
      </c>
      <c r="N5" s="373">
        <v>5073.2643178206363</v>
      </c>
    </row>
    <row r="6" spans="1:14" x14ac:dyDescent="0.3">
      <c r="A6" t="s">
        <v>218</v>
      </c>
      <c r="B6" s="373">
        <v>15798.360176477063</v>
      </c>
      <c r="C6" s="373">
        <v>4473.2893999999997</v>
      </c>
      <c r="D6" s="373">
        <v>3066.1876000000002</v>
      </c>
      <c r="E6" s="373">
        <v>1407.1117999999999</v>
      </c>
      <c r="F6" s="373">
        <v>11325.072631197103</v>
      </c>
      <c r="G6" s="373">
        <v>1482.8522433369515</v>
      </c>
      <c r="H6" s="373">
        <v>9842.210387860152</v>
      </c>
      <c r="I6" s="373">
        <v>6252.1513161499661</v>
      </c>
      <c r="J6" s="373">
        <v>3590.0690717101884</v>
      </c>
      <c r="K6" s="373">
        <v>4549.0398433369519</v>
      </c>
      <c r="L6" s="373">
        <v>11249.312187860152</v>
      </c>
      <c r="M6" s="373">
        <v>6768.2937479747716</v>
      </c>
      <c r="N6" s="373">
        <v>4481.0336968870242</v>
      </c>
    </row>
    <row r="7" spans="1:14" x14ac:dyDescent="0.3">
      <c r="A7" t="s">
        <v>219</v>
      </c>
      <c r="B7" s="374">
        <f>(B4-B5)/B5*100</f>
        <v>-2.7173042148695599</v>
      </c>
      <c r="C7" s="374">
        <f t="shared" ref="C7:N7" si="0">(C4-C5)/C5*100</f>
        <v>-0.32217568106984201</v>
      </c>
      <c r="D7" s="374">
        <f t="shared" si="0"/>
        <v>1.3553089225336128</v>
      </c>
      <c r="E7" s="374">
        <f t="shared" si="0"/>
        <v>-2.5902977197578636</v>
      </c>
      <c r="F7" s="374">
        <f t="shared" si="0"/>
        <v>-3.6838153588164593</v>
      </c>
      <c r="G7" s="374">
        <f t="shared" si="0"/>
        <v>32.891111381449342</v>
      </c>
      <c r="H7" s="374">
        <f t="shared" si="0"/>
        <v>-7.4418339842359256</v>
      </c>
      <c r="I7" s="374">
        <f t="shared" si="0"/>
        <v>-10.267069279345399</v>
      </c>
      <c r="J7" s="374">
        <f t="shared" si="0"/>
        <v>-2.6594641254281215</v>
      </c>
      <c r="K7" s="374">
        <f t="shared" si="0"/>
        <v>10.391404473959597</v>
      </c>
      <c r="L7" s="374">
        <f t="shared" si="0"/>
        <v>-6.6697864692532081</v>
      </c>
      <c r="M7" s="374">
        <f t="shared" si="0"/>
        <v>-9.4442430350570987</v>
      </c>
      <c r="N7" s="374">
        <f t="shared" si="0"/>
        <v>-2.5167952616379714</v>
      </c>
    </row>
    <row r="8" spans="1:14" x14ac:dyDescent="0.3">
      <c r="A8" t="s">
        <v>220</v>
      </c>
      <c r="B8" s="374">
        <f>(B4-B6)/B6*100</f>
        <v>1.5267015124366234</v>
      </c>
      <c r="C8" s="374">
        <f t="shared" ref="C8:N8" si="1">(C4-C6)/C6*100</f>
        <v>5.6444503679998999</v>
      </c>
      <c r="D8" s="374">
        <f t="shared" si="1"/>
        <v>-9.9185940221009421</v>
      </c>
      <c r="E8" s="374">
        <f t="shared" si="1"/>
        <v>39.555868979280824</v>
      </c>
      <c r="F8" s="374">
        <f t="shared" si="1"/>
        <v>-9.9581073857651053E-2</v>
      </c>
      <c r="G8" s="374">
        <f t="shared" si="1"/>
        <v>-1.9164352395922795</v>
      </c>
      <c r="H8" s="374">
        <f t="shared" si="1"/>
        <v>0.17415065646461683</v>
      </c>
      <c r="I8" s="374">
        <f t="shared" si="1"/>
        <v>-3.8919720428093836</v>
      </c>
      <c r="J8" s="374">
        <f t="shared" si="1"/>
        <v>7.2547978909974082</v>
      </c>
      <c r="K8" s="374">
        <f t="shared" si="1"/>
        <v>-7.3102127362887295</v>
      </c>
      <c r="L8" s="374">
        <f t="shared" si="1"/>
        <v>5.1002680516492989</v>
      </c>
      <c r="M8" s="374">
        <f t="shared" si="1"/>
        <v>1.6128566170227288</v>
      </c>
      <c r="N8" s="374">
        <f t="shared" si="1"/>
        <v>10.366959420435808</v>
      </c>
    </row>
    <row r="10" spans="1:14" x14ac:dyDescent="0.3">
      <c r="A10">
        <v>100</v>
      </c>
    </row>
  </sheetData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Sheet1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2019-04-04T01:18:43Z</cp:lastPrinted>
  <dcterms:created xsi:type="dcterms:W3CDTF">2015-03-05T07:20:42Z</dcterms:created>
  <dcterms:modified xsi:type="dcterms:W3CDTF">2019-04-04T01:18:59Z</dcterms:modified>
</cp:coreProperties>
</file>