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10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_xlnm.Print_Area" localSheetId="1">분기!$A$1:$S$80</definedName>
    <definedName name="_xlnm.Print_Area" localSheetId="0">수주통계!$A$1:$U$82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Q76" i="3" l="1"/>
  <c r="S70" i="3" l="1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S76" i="3"/>
  <c r="R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B78" i="3"/>
  <c r="B77" i="3"/>
  <c r="B76" i="3"/>
  <c r="B70" i="3"/>
  <c r="B68" i="3"/>
  <c r="B69" i="3" l="1"/>
  <c r="S80" i="3" l="1"/>
  <c r="R80" i="3"/>
  <c r="Q80" i="3"/>
  <c r="P80" i="3"/>
  <c r="O80" i="3"/>
  <c r="N80" i="3"/>
  <c r="M80" i="3"/>
  <c r="L80" i="3"/>
  <c r="K79" i="3"/>
  <c r="J79" i="3"/>
  <c r="I80" i="3"/>
  <c r="H79" i="3"/>
  <c r="G80" i="3"/>
  <c r="F80" i="3"/>
  <c r="E80" i="3"/>
  <c r="D80" i="3"/>
  <c r="C80" i="3"/>
  <c r="I79" i="3" l="1"/>
  <c r="L79" i="3"/>
  <c r="N79" i="3"/>
  <c r="P79" i="3"/>
  <c r="Q79" i="3"/>
  <c r="R79" i="3"/>
  <c r="S79" i="3"/>
  <c r="O79" i="3"/>
  <c r="M79" i="3"/>
  <c r="H80" i="3"/>
  <c r="J80" i="3"/>
  <c r="K80" i="3"/>
  <c r="E79" i="3"/>
  <c r="D79" i="3"/>
  <c r="F79" i="3"/>
  <c r="C79" i="3"/>
  <c r="G79" i="3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S78" i="4" s="1"/>
  <c r="R73" i="4"/>
  <c r="R78" i="4" s="1"/>
  <c r="Q73" i="4"/>
  <c r="Q78" i="4" s="1"/>
  <c r="P73" i="4"/>
  <c r="P78" i="4" s="1"/>
  <c r="O73" i="4"/>
  <c r="O78" i="4" s="1"/>
  <c r="N73" i="4"/>
  <c r="N78" i="4" s="1"/>
  <c r="M73" i="4"/>
  <c r="M78" i="4" s="1"/>
  <c r="L73" i="4"/>
  <c r="L78" i="4" s="1"/>
  <c r="K73" i="4"/>
  <c r="K78" i="4" s="1"/>
  <c r="J73" i="4"/>
  <c r="J78" i="4" s="1"/>
  <c r="I73" i="4"/>
  <c r="I78" i="4" s="1"/>
  <c r="H73" i="4"/>
  <c r="H78" i="4" s="1"/>
  <c r="G73" i="4"/>
  <c r="G78" i="4" s="1"/>
  <c r="F73" i="4"/>
  <c r="F78" i="4" s="1"/>
  <c r="E73" i="4"/>
  <c r="E78" i="4" s="1"/>
  <c r="D73" i="4"/>
  <c r="D78" i="4" s="1"/>
  <c r="C73" i="4"/>
  <c r="C78" i="4" s="1"/>
  <c r="B73" i="4"/>
  <c r="B78" i="4" s="1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S79" i="4" s="1"/>
  <c r="R61" i="4"/>
  <c r="R79" i="4" s="1"/>
  <c r="Q61" i="4"/>
  <c r="Q79" i="4" s="1"/>
  <c r="P61" i="4"/>
  <c r="P79" i="4" s="1"/>
  <c r="O61" i="4"/>
  <c r="O79" i="4" s="1"/>
  <c r="N61" i="4"/>
  <c r="N79" i="4" s="1"/>
  <c r="M61" i="4"/>
  <c r="M79" i="4" s="1"/>
  <c r="L61" i="4"/>
  <c r="L79" i="4" s="1"/>
  <c r="K61" i="4"/>
  <c r="K79" i="4" s="1"/>
  <c r="J61" i="4"/>
  <c r="J79" i="4" s="1"/>
  <c r="I61" i="4"/>
  <c r="I79" i="4" s="1"/>
  <c r="H61" i="4"/>
  <c r="H79" i="4" s="1"/>
  <c r="G61" i="4"/>
  <c r="G79" i="4" s="1"/>
  <c r="F61" i="4"/>
  <c r="F79" i="4" s="1"/>
  <c r="E61" i="4"/>
  <c r="E79" i="4" s="1"/>
  <c r="D61" i="4"/>
  <c r="D79" i="4" s="1"/>
  <c r="C61" i="4"/>
  <c r="C79" i="4" s="1"/>
  <c r="B61" i="4"/>
  <c r="B79" i="4" s="1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S80" i="4" s="1"/>
  <c r="R45" i="4"/>
  <c r="R80" i="4" s="1"/>
  <c r="Q45" i="4"/>
  <c r="Q80" i="4" s="1"/>
  <c r="P45" i="4"/>
  <c r="P80" i="4" s="1"/>
  <c r="O45" i="4"/>
  <c r="O80" i="4" s="1"/>
  <c r="N45" i="4"/>
  <c r="N80" i="4" s="1"/>
  <c r="M45" i="4"/>
  <c r="M80" i="4" s="1"/>
  <c r="L45" i="4"/>
  <c r="L80" i="4" s="1"/>
  <c r="K45" i="4"/>
  <c r="K80" i="4" s="1"/>
  <c r="J45" i="4"/>
  <c r="J80" i="4" s="1"/>
  <c r="I45" i="4"/>
  <c r="I80" i="4" s="1"/>
  <c r="H45" i="4"/>
  <c r="H80" i="4" s="1"/>
  <c r="G45" i="4"/>
  <c r="G80" i="4" s="1"/>
  <c r="F45" i="4"/>
  <c r="F80" i="4" s="1"/>
  <c r="E45" i="4"/>
  <c r="E80" i="4" s="1"/>
  <c r="D45" i="4"/>
  <c r="D80" i="4" s="1"/>
  <c r="C45" i="4"/>
  <c r="C80" i="4" s="1"/>
  <c r="B45" i="4"/>
  <c r="B80" i="4" s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B79" i="3" l="1"/>
  <c r="B80" i="3" l="1"/>
  <c r="T68" i="3" l="1"/>
  <c r="T69" i="3"/>
  <c r="T70" i="3"/>
  <c r="T76" i="3" l="1"/>
  <c r="U76" i="3"/>
  <c r="T77" i="3"/>
  <c r="U77" i="3"/>
  <c r="T78" i="3"/>
  <c r="T79" i="3" l="1"/>
  <c r="T80" i="3"/>
  <c r="U78" i="3" l="1"/>
  <c r="U68" i="3" l="1"/>
  <c r="U69" i="3"/>
  <c r="U80" i="3"/>
  <c r="U79" i="3"/>
  <c r="U70" i="3" l="1"/>
</calcChain>
</file>

<file path=xl/sharedStrings.xml><?xml version="1.0" encoding="utf-8"?>
<sst xmlns="http://schemas.openxmlformats.org/spreadsheetml/2006/main" count="210" uniqueCount="110">
  <si>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</si>
  <si>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</si>
  <si>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</si>
  <si>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</si>
  <si>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</si>
  <si>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</si>
  <si>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</si>
  <si>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</si>
  <si>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</si>
  <si>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</si>
  <si>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</si>
  <si>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</si>
  <si>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</si>
  <si>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</si>
  <si>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</si>
  <si>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</si>
  <si>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</si>
  <si>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</si>
  <si>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</si>
  <si>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</si>
  <si>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</si>
  <si>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</si>
  <si>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</si>
  <si>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</si>
  <si>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</si>
  <si>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</si>
  <si>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</si>
  <si>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</si>
  <si>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</si>
  <si>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</si>
  <si>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</si>
  <si>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</si>
  <si>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</si>
  <si>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</si>
  <si>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</si>
  <si>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</si>
  <si>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</si>
  <si>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</si>
  <si>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</si>
  <si>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</si>
  <si>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</si>
  <si>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</si>
  <si>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</si>
  <si>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</si>
  <si>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</si>
  <si>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</si>
  <si>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</si>
  <si>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</si>
  <si>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</si>
  <si>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</si>
  <si>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</si>
  <si>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</si>
  <si>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</si>
  <si>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</si>
  <si>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</si>
  <si>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</si>
  <si>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</si>
  <si>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</si>
  <si>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</si>
  <si>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</si>
  <si>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</si>
  <si>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</si>
  <si>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</si>
  <si>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</si>
  <si>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</si>
  <si>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</si>
  <si>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</si>
  <si>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</si>
  <si>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</si>
  <si>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</si>
  <si>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</si>
  <si>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</si>
  <si>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</si>
  <si>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</si>
  <si>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</si>
  <si>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</si>
  <si>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</si>
  <si>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</si>
  <si>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</si>
  <si>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</si>
  <si>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</si>
  <si>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</si>
  <si>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</si>
  <si>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</si>
  <si>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</si>
  <si>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</si>
  <si>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</si>
  <si>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</si>
  <si>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</si>
  <si>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</si>
  <si>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</si>
  <si>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</si>
  <si>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</si>
  <si>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</si>
  <si>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</si>
  <si>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</si>
  <si>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</si>
  <si>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</si>
  <si>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</si>
  <si>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</si>
  <si>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</si>
  <si>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2024. 9* p)</t>
    <phoneticPr fontId="11" type="noConversion"/>
  </si>
  <si>
    <t>월</t>
    <phoneticPr fontId="11" type="noConversion"/>
  </si>
  <si>
    <t>2024. 8</t>
    <phoneticPr fontId="11" type="noConversion"/>
  </si>
  <si>
    <t>2024. 10* p)</t>
    <phoneticPr fontId="11" type="noConversion"/>
  </si>
  <si>
    <t>2024년 10월 건설수주액분석</t>
    <phoneticPr fontId="11" type="noConversion"/>
  </si>
  <si>
    <t>연도별 10월 누계수주액 분석</t>
    <phoneticPr fontId="11" type="noConversion"/>
  </si>
  <si>
    <t>24.10월누적 p)*</t>
    <phoneticPr fontId="10" type="noConversion"/>
  </si>
  <si>
    <t>23.10월 누적</t>
    <phoneticPr fontId="10" type="noConversion"/>
  </si>
  <si>
    <t>22.10월 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</si>
</sst>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4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5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3"/>
  <sheetViews>
    <sheetView tabSelected="1" zoomScaleNormal="100" zoomScaleSheetLayoutView="70" workbookViewId="0">
      <pane ySplit="5" topLeftCell="A62" activePane="bottomLeft" state="frozen"/>
      <selection pane="bottomLeft" activeCell="O86" sqref="O86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62"/>
  </cols>
  <sheetData>
    <row r="1" spans="1:24" ht="21" customHeight="1">
      <c r="A1" s="212" t="s">
        <v>105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4" ht="17.25" thickBot="1">
      <c r="A3" s="89" t="s">
        <v>102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7"/>
      <c r="U3" s="209" t="s">
        <v>14</v>
      </c>
    </row>
    <row r="4" spans="1:24">
      <c r="A4" s="121"/>
      <c r="B4" s="122"/>
      <c r="C4" s="92"/>
      <c r="D4" s="123" t="s">
        <v>3</v>
      </c>
      <c r="E4" s="124"/>
      <c r="F4" s="123" t="s">
        <v>4</v>
      </c>
      <c r="G4" s="91"/>
      <c r="H4" s="92"/>
      <c r="I4" s="125"/>
      <c r="J4" s="126" t="s">
        <v>3</v>
      </c>
      <c r="K4" s="127"/>
      <c r="L4" s="128" t="s">
        <v>4</v>
      </c>
      <c r="M4" s="93"/>
      <c r="N4" s="94"/>
      <c r="O4" s="96"/>
      <c r="P4" s="129"/>
      <c r="Q4" s="96"/>
      <c r="R4" s="95"/>
      <c r="S4" s="97"/>
      <c r="T4" s="136"/>
      <c r="U4" s="210"/>
    </row>
    <row r="5" spans="1:24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6"/>
      <c r="U5" s="211"/>
    </row>
    <row r="6" spans="1:24" s="163" customFormat="1" ht="18" hidden="1" customHeight="1" thickTop="1">
      <c r="A6" s="104" t="s">
        <v>61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  <c r="T6" s="189"/>
      <c r="U6" s="190"/>
      <c r="X6" s="166"/>
    </row>
    <row r="7" spans="1:24" s="163" customFormat="1" ht="18" hidden="1" customHeight="1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  <c r="T7" s="189"/>
      <c r="U7" s="190"/>
      <c r="X7" s="166"/>
    </row>
    <row r="8" spans="1:24" s="163" customFormat="1" ht="18" hidden="1" customHeight="1">
      <c r="A8" s="104" t="s">
        <v>62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4">
        <v>44128.046628632852</v>
      </c>
      <c r="O8" s="174">
        <v>33660.898226187572</v>
      </c>
      <c r="P8" s="174">
        <v>3491.08</v>
      </c>
      <c r="Q8" s="174">
        <v>114465.01182113789</v>
      </c>
      <c r="R8" s="174">
        <v>61827.255192505036</v>
      </c>
      <c r="S8" s="170">
        <v>52637.756628632851</v>
      </c>
      <c r="T8" s="189"/>
      <c r="U8" s="190"/>
      <c r="X8" s="166"/>
    </row>
    <row r="9" spans="1:24" s="163" customFormat="1" ht="18" hidden="1" customHeight="1">
      <c r="A9" s="104" t="s">
        <v>63</v>
      </c>
      <c r="B9" s="165">
        <v>110201.04650582671</v>
      </c>
      <c r="C9" s="105">
        <v>23894.42</v>
      </c>
      <c r="D9" s="105">
        <v>15866.06</v>
      </c>
      <c r="E9" s="105">
        <v>1568.27</v>
      </c>
      <c r="F9" s="105">
        <v>8028.36</v>
      </c>
      <c r="G9" s="105">
        <v>1327.42</v>
      </c>
      <c r="H9" s="105">
        <v>6700.94</v>
      </c>
      <c r="I9" s="105">
        <v>86306.626505826716</v>
      </c>
      <c r="J9" s="105">
        <v>5784.5497522618934</v>
      </c>
      <c r="K9" s="105">
        <v>2024.02</v>
      </c>
      <c r="L9" s="169">
        <v>80522.076753564819</v>
      </c>
      <c r="M9" s="169">
        <v>57573.038046110385</v>
      </c>
      <c r="N9" s="174">
        <v>22949.038707454434</v>
      </c>
      <c r="O9" s="174">
        <v>21650.609752261895</v>
      </c>
      <c r="P9" s="174">
        <v>3592.29</v>
      </c>
      <c r="Q9" s="174">
        <v>88550.436753564805</v>
      </c>
      <c r="R9" s="174">
        <v>58900.458046110383</v>
      </c>
      <c r="S9" s="183">
        <v>29649.978707454433</v>
      </c>
      <c r="T9" s="189"/>
      <c r="U9" s="190"/>
      <c r="X9" s="166"/>
    </row>
    <row r="10" spans="1:24" s="113" customFormat="1" ht="18" hidden="1" customHeight="1">
      <c r="A10" s="104" t="s">
        <v>64</v>
      </c>
      <c r="B10" s="108">
        <v>161560.26476222856</v>
      </c>
      <c r="C10" s="109">
        <v>29916.799999999999</v>
      </c>
      <c r="D10" s="109">
        <v>20748.599999999999</v>
      </c>
      <c r="E10" s="109">
        <v>3048.29</v>
      </c>
      <c r="F10" s="109">
        <v>9168.2000000000007</v>
      </c>
      <c r="G10" s="109">
        <v>1749.7</v>
      </c>
      <c r="H10" s="109">
        <v>7418.5</v>
      </c>
      <c r="I10" s="109">
        <v>131643.46476222857</v>
      </c>
      <c r="J10" s="109">
        <v>8918.5443607673205</v>
      </c>
      <c r="K10" s="109">
        <v>6398.96</v>
      </c>
      <c r="L10" s="110">
        <v>122724.92040146123</v>
      </c>
      <c r="M10" s="110">
        <v>91149.439825997353</v>
      </c>
      <c r="N10" s="110">
        <v>31575.48057546388</v>
      </c>
      <c r="O10" s="110">
        <v>29667.144360767325</v>
      </c>
      <c r="P10" s="110">
        <v>9447.25</v>
      </c>
      <c r="Q10" s="110">
        <v>131893.12040146123</v>
      </c>
      <c r="R10" s="110">
        <v>92899.13982599735</v>
      </c>
      <c r="S10" s="111">
        <v>38993.98057546388</v>
      </c>
      <c r="T10" s="112"/>
      <c r="U10" s="138"/>
      <c r="X10" s="114"/>
    </row>
    <row r="11" spans="1:24" s="113" customFormat="1" ht="18" hidden="1" customHeight="1">
      <c r="A11" s="104" t="s">
        <v>65</v>
      </c>
      <c r="B11" s="108">
        <v>237315.61888169547</v>
      </c>
      <c r="C11" s="109">
        <v>59785.01</v>
      </c>
      <c r="D11" s="109">
        <v>38062.269999999997</v>
      </c>
      <c r="E11" s="109">
        <v>1313.61</v>
      </c>
      <c r="F11" s="109">
        <v>21722.74</v>
      </c>
      <c r="G11" s="109">
        <v>2640.22</v>
      </c>
      <c r="H11" s="109">
        <v>19082.52</v>
      </c>
      <c r="I11" s="109">
        <v>177530.60888169546</v>
      </c>
      <c r="J11" s="109">
        <v>11801.554085789539</v>
      </c>
      <c r="K11" s="109">
        <v>9582.32</v>
      </c>
      <c r="L11" s="110">
        <v>165729.05479590592</v>
      </c>
      <c r="M11" s="110">
        <v>104376.63436243821</v>
      </c>
      <c r="N11" s="110">
        <v>61352.420433467698</v>
      </c>
      <c r="O11" s="110">
        <v>49863.824085789536</v>
      </c>
      <c r="P11" s="110">
        <v>10895.93</v>
      </c>
      <c r="Q11" s="110">
        <v>187451.79479590591</v>
      </c>
      <c r="R11" s="110">
        <v>107016.85436243821</v>
      </c>
      <c r="S11" s="167">
        <v>80434.940433467695</v>
      </c>
      <c r="T11" s="112"/>
      <c r="U11" s="138"/>
      <c r="X11" s="114"/>
    </row>
    <row r="12" spans="1:24" s="113" customFormat="1" ht="18" hidden="1" customHeight="1">
      <c r="A12" s="104" t="s">
        <v>66</v>
      </c>
      <c r="B12" s="108">
        <v>167657.52353086832</v>
      </c>
      <c r="C12" s="109">
        <v>31908.81</v>
      </c>
      <c r="D12" s="109">
        <v>22682.22</v>
      </c>
      <c r="E12" s="109">
        <v>539.85</v>
      </c>
      <c r="F12" s="109">
        <v>9226.59</v>
      </c>
      <c r="G12" s="109">
        <v>1596.51</v>
      </c>
      <c r="H12" s="109">
        <v>7630.08</v>
      </c>
      <c r="I12" s="109">
        <v>135748.71353086832</v>
      </c>
      <c r="J12" s="109">
        <v>26281.921675381396</v>
      </c>
      <c r="K12" s="109">
        <v>24227.1</v>
      </c>
      <c r="L12" s="110">
        <v>109466.79185548691</v>
      </c>
      <c r="M12" s="110">
        <v>73010.141957413347</v>
      </c>
      <c r="N12" s="110">
        <v>36456.649898073578</v>
      </c>
      <c r="O12" s="110">
        <v>48964.141675381397</v>
      </c>
      <c r="P12" s="110">
        <v>24766.95</v>
      </c>
      <c r="Q12" s="110">
        <v>118693.38185548691</v>
      </c>
      <c r="R12" s="110">
        <v>74606.651957413342</v>
      </c>
      <c r="S12" s="111">
        <v>44086.72989807358</v>
      </c>
      <c r="T12" s="112"/>
      <c r="U12" s="138"/>
      <c r="X12" s="114"/>
    </row>
    <row r="13" spans="1:24" s="113" customFormat="1" ht="18" hidden="1" customHeight="1">
      <c r="A13" s="104" t="s">
        <v>67</v>
      </c>
      <c r="B13" s="108">
        <v>145555.8984097545</v>
      </c>
      <c r="C13" s="109">
        <v>25619.119999999999</v>
      </c>
      <c r="D13" s="109">
        <v>12050.1</v>
      </c>
      <c r="E13" s="109">
        <v>1022.03</v>
      </c>
      <c r="F13" s="109">
        <v>13569.02</v>
      </c>
      <c r="G13" s="109">
        <v>5717.43</v>
      </c>
      <c r="H13" s="109">
        <v>7851.59</v>
      </c>
      <c r="I13" s="109">
        <v>119936.77840975451</v>
      </c>
      <c r="J13" s="109">
        <v>6433.0621738542022</v>
      </c>
      <c r="K13" s="109">
        <v>5207.51</v>
      </c>
      <c r="L13" s="110">
        <v>113503.7162359003</v>
      </c>
      <c r="M13" s="110">
        <v>85550.195315891091</v>
      </c>
      <c r="N13" s="110">
        <v>27953.520920009203</v>
      </c>
      <c r="O13" s="110">
        <v>18483.162173854202</v>
      </c>
      <c r="P13" s="110">
        <v>6229.54</v>
      </c>
      <c r="Q13" s="110">
        <v>127072.7362359003</v>
      </c>
      <c r="R13" s="110">
        <v>91267.625315891099</v>
      </c>
      <c r="S13" s="111">
        <v>35805.110920009203</v>
      </c>
      <c r="T13" s="112"/>
      <c r="U13" s="138"/>
      <c r="X13" s="114"/>
    </row>
    <row r="14" spans="1:24" s="113" customFormat="1" ht="18" hidden="1" customHeight="1">
      <c r="A14" s="104" t="s">
        <v>68</v>
      </c>
      <c r="B14" s="108">
        <v>178083.90298813081</v>
      </c>
      <c r="C14" s="109">
        <v>37595.32</v>
      </c>
      <c r="D14" s="109">
        <v>18077.21</v>
      </c>
      <c r="E14" s="109">
        <v>1244.56</v>
      </c>
      <c r="F14" s="109">
        <v>19518.11</v>
      </c>
      <c r="G14" s="109">
        <v>9616.19</v>
      </c>
      <c r="H14" s="109">
        <v>9901.92</v>
      </c>
      <c r="I14" s="109">
        <v>140488.58298813083</v>
      </c>
      <c r="J14" s="109">
        <v>19563.380776930364</v>
      </c>
      <c r="K14" s="109">
        <v>12730.9</v>
      </c>
      <c r="L14" s="110">
        <v>120925.20221120048</v>
      </c>
      <c r="M14" s="110">
        <v>72348.25653308531</v>
      </c>
      <c r="N14" s="110">
        <v>48576.945678115168</v>
      </c>
      <c r="O14" s="110">
        <v>37640.590776930359</v>
      </c>
      <c r="P14" s="110">
        <v>13975.46</v>
      </c>
      <c r="Q14" s="110">
        <v>140443.31221120048</v>
      </c>
      <c r="R14" s="110">
        <v>81964.446533085313</v>
      </c>
      <c r="S14" s="111">
        <v>58478.865678115173</v>
      </c>
      <c r="T14" s="112"/>
      <c r="U14" s="138"/>
      <c r="X14" s="114"/>
    </row>
    <row r="15" spans="1:24" s="113" customFormat="1" ht="18" hidden="1" customHeight="1">
      <c r="A15" s="104" t="s">
        <v>69</v>
      </c>
      <c r="B15" s="108">
        <v>161931.11856964036</v>
      </c>
      <c r="C15" s="109">
        <v>32471.43</v>
      </c>
      <c r="D15" s="109">
        <v>19740.509999999998</v>
      </c>
      <c r="E15" s="109">
        <v>1062.78</v>
      </c>
      <c r="F15" s="109">
        <v>12730.92</v>
      </c>
      <c r="G15" s="109">
        <v>5261.16</v>
      </c>
      <c r="H15" s="109">
        <v>7469.76</v>
      </c>
      <c r="I15" s="109">
        <v>129459.68856964035</v>
      </c>
      <c r="J15" s="109">
        <v>9427.9541686576777</v>
      </c>
      <c r="K15" s="109">
        <v>5794.44</v>
      </c>
      <c r="L15" s="110">
        <v>120031.73440098268</v>
      </c>
      <c r="M15" s="110">
        <v>75246.707275307388</v>
      </c>
      <c r="N15" s="110">
        <v>44785.027125675275</v>
      </c>
      <c r="O15" s="110">
        <v>29168.46416865768</v>
      </c>
      <c r="P15" s="110">
        <v>6857.22</v>
      </c>
      <c r="Q15" s="110">
        <v>132762.65440098266</v>
      </c>
      <c r="R15" s="110">
        <v>80507.867275307392</v>
      </c>
      <c r="S15" s="111">
        <v>52254.787125675284</v>
      </c>
      <c r="T15" s="112"/>
      <c r="U15" s="138"/>
      <c r="X15" s="114"/>
    </row>
    <row r="16" spans="1:24" s="113" customFormat="1" ht="18" hidden="1" customHeight="1">
      <c r="A16" s="104" t="s">
        <v>70</v>
      </c>
      <c r="B16" s="108">
        <v>198288.78578631446</v>
      </c>
      <c r="C16" s="109">
        <v>61223.62</v>
      </c>
      <c r="D16" s="109">
        <v>29985.67</v>
      </c>
      <c r="E16" s="109">
        <v>3888.76</v>
      </c>
      <c r="F16" s="109">
        <v>31237.95</v>
      </c>
      <c r="G16" s="109">
        <v>17233.37</v>
      </c>
      <c r="H16" s="109">
        <v>14004.58</v>
      </c>
      <c r="I16" s="109">
        <v>137065.16578631444</v>
      </c>
      <c r="J16" s="109">
        <v>22932.557872471196</v>
      </c>
      <c r="K16" s="109">
        <v>6606.05</v>
      </c>
      <c r="L16" s="110">
        <v>114132.60791384324</v>
      </c>
      <c r="M16" s="110">
        <v>71621.131623115085</v>
      </c>
      <c r="N16" s="110">
        <v>42511.476290728169</v>
      </c>
      <c r="O16" s="110">
        <v>52918.227872471194</v>
      </c>
      <c r="P16" s="110">
        <v>10494.81</v>
      </c>
      <c r="Q16" s="110">
        <v>145370.55791384325</v>
      </c>
      <c r="R16" s="110">
        <v>88854.50162311508</v>
      </c>
      <c r="S16" s="167">
        <v>56516.056290728171</v>
      </c>
      <c r="T16" s="112"/>
      <c r="U16" s="138"/>
      <c r="X16" s="114"/>
    </row>
    <row r="17" spans="1:24" s="113" customFormat="1" ht="18" hidden="1" customHeight="1">
      <c r="A17" s="104" t="s">
        <v>71</v>
      </c>
      <c r="B17" s="108">
        <v>329960.20925903192</v>
      </c>
      <c r="C17" s="109">
        <v>126226.12</v>
      </c>
      <c r="D17" s="109">
        <v>67602.710000000006</v>
      </c>
      <c r="E17" s="109">
        <v>3675.5770157974166</v>
      </c>
      <c r="F17" s="109">
        <v>58623.41</v>
      </c>
      <c r="G17" s="109">
        <v>37123.69</v>
      </c>
      <c r="H17" s="109">
        <v>21499.72</v>
      </c>
      <c r="I17" s="109">
        <v>203734.08925903193</v>
      </c>
      <c r="J17" s="109">
        <v>21040.451679258713</v>
      </c>
      <c r="K17" s="109">
        <v>11584.607015797417</v>
      </c>
      <c r="L17" s="110">
        <v>182693.6375797732</v>
      </c>
      <c r="M17" s="110">
        <v>118252.93287869183</v>
      </c>
      <c r="N17" s="110">
        <v>64440.704701081406</v>
      </c>
      <c r="O17" s="110">
        <v>88643.161679258716</v>
      </c>
      <c r="P17" s="110">
        <v>15260.184031594834</v>
      </c>
      <c r="Q17" s="110">
        <v>241317.04757977321</v>
      </c>
      <c r="R17" s="110">
        <v>155376.62287869182</v>
      </c>
      <c r="S17" s="111">
        <v>85940.4247010814</v>
      </c>
      <c r="T17" s="112"/>
      <c r="U17" s="138"/>
      <c r="X17" s="114"/>
    </row>
    <row r="18" spans="1:24" s="163" customFormat="1" ht="18" hidden="1" customHeight="1">
      <c r="A18" s="37" t="s">
        <v>72</v>
      </c>
      <c r="B18" s="175">
        <f t="shared" ref="B18:U18" si="0">SUM(B6:B17)</f>
        <v>2089906.1735410336</v>
      </c>
      <c r="C18" s="175">
        <f t="shared" si="0"/>
        <v>531390.12</v>
      </c>
      <c r="D18" s="175">
        <f t="shared" si="0"/>
        <v>304479.83</v>
      </c>
      <c r="E18" s="175">
        <f t="shared" si="0"/>
        <v>23551.467015797418</v>
      </c>
      <c r="F18" s="175">
        <f t="shared" si="0"/>
        <v>226910.29000000004</v>
      </c>
      <c r="G18" s="175">
        <f t="shared" si="0"/>
        <v>93355.34</v>
      </c>
      <c r="H18" s="175">
        <f t="shared" si="0"/>
        <v>133554.95000000001</v>
      </c>
      <c r="I18" s="175">
        <f t="shared" si="0"/>
        <v>1558516.0535410338</v>
      </c>
      <c r="J18" s="175">
        <f t="shared" si="0"/>
        <v>173222.50527309848</v>
      </c>
      <c r="K18" s="175">
        <f t="shared" si="0"/>
        <v>100195.07701579742</v>
      </c>
      <c r="L18" s="175">
        <f t="shared" si="0"/>
        <v>1385293.5482679349</v>
      </c>
      <c r="M18" s="175">
        <f t="shared" si="0"/>
        <v>893213.08790307294</v>
      </c>
      <c r="N18" s="175">
        <f t="shared" si="0"/>
        <v>492080.46036486235</v>
      </c>
      <c r="O18" s="175">
        <f t="shared" si="0"/>
        <v>477702.33527309843</v>
      </c>
      <c r="P18" s="175">
        <f t="shared" si="0"/>
        <v>123746.54403159482</v>
      </c>
      <c r="Q18" s="175">
        <f t="shared" si="0"/>
        <v>1612203.8382679354</v>
      </c>
      <c r="R18" s="175">
        <f t="shared" si="0"/>
        <v>986568.42790307291</v>
      </c>
      <c r="S18" s="176">
        <f t="shared" si="0"/>
        <v>625635.41036486242</v>
      </c>
      <c r="T18" s="191">
        <f t="shared" si="0"/>
        <v>0</v>
      </c>
      <c r="U18" s="176">
        <f t="shared" si="0"/>
        <v>0</v>
      </c>
      <c r="X18" s="166"/>
    </row>
    <row r="19" spans="1:24" s="113" customFormat="1" ht="18" hidden="1" customHeight="1">
      <c r="A19" s="104" t="s">
        <v>73</v>
      </c>
      <c r="B19" s="108">
        <v>165472.53741674576</v>
      </c>
      <c r="C19" s="109">
        <v>46345.599999999999</v>
      </c>
      <c r="D19" s="109">
        <v>34597.9</v>
      </c>
      <c r="E19" s="109">
        <v>850.11</v>
      </c>
      <c r="F19" s="109">
        <v>11747.7</v>
      </c>
      <c r="G19" s="109">
        <v>1378.7</v>
      </c>
      <c r="H19" s="109">
        <v>10369</v>
      </c>
      <c r="I19" s="109">
        <v>119126.93741674574</v>
      </c>
      <c r="J19" s="109">
        <v>11834.979674484706</v>
      </c>
      <c r="K19" s="109">
        <v>7264.51</v>
      </c>
      <c r="L19" s="110">
        <v>107291.95774226105</v>
      </c>
      <c r="M19" s="110">
        <v>65658.664307233179</v>
      </c>
      <c r="N19" s="110">
        <v>41633.293435027867</v>
      </c>
      <c r="O19" s="110">
        <v>46432.879674484713</v>
      </c>
      <c r="P19" s="110">
        <v>8114.62</v>
      </c>
      <c r="Q19" s="110">
        <v>119039.65774226104</v>
      </c>
      <c r="R19" s="110">
        <v>67037.364307233176</v>
      </c>
      <c r="S19" s="111">
        <v>52002.293435027859</v>
      </c>
      <c r="T19" s="112"/>
      <c r="U19" s="138"/>
      <c r="X19" s="114"/>
    </row>
    <row r="20" spans="1:24" s="113" customFormat="1" ht="18" hidden="1" customHeight="1">
      <c r="A20" s="104" t="s">
        <v>74</v>
      </c>
      <c r="B20" s="108">
        <v>152815.22283867071</v>
      </c>
      <c r="C20" s="109">
        <v>43626.22</v>
      </c>
      <c r="D20" s="109">
        <v>27050.04</v>
      </c>
      <c r="E20" s="109">
        <v>440.84</v>
      </c>
      <c r="F20" s="109">
        <v>16576.18</v>
      </c>
      <c r="G20" s="109">
        <v>684.27</v>
      </c>
      <c r="H20" s="109">
        <v>15891.91</v>
      </c>
      <c r="I20" s="109">
        <v>109189.0028386707</v>
      </c>
      <c r="J20" s="109">
        <v>8604.0487413812425</v>
      </c>
      <c r="K20" s="109">
        <v>3962.82</v>
      </c>
      <c r="L20" s="110">
        <v>100584.95409728946</v>
      </c>
      <c r="M20" s="110">
        <v>55351.022942030177</v>
      </c>
      <c r="N20" s="110">
        <v>45233.931155259284</v>
      </c>
      <c r="O20" s="110">
        <v>35654.088741381245</v>
      </c>
      <c r="P20" s="110">
        <v>4403.66</v>
      </c>
      <c r="Q20" s="110">
        <v>117161.13409728947</v>
      </c>
      <c r="R20" s="110">
        <v>56035.292942030181</v>
      </c>
      <c r="S20" s="111">
        <v>61125.841155259281</v>
      </c>
      <c r="T20" s="112"/>
      <c r="U20" s="138"/>
      <c r="X20" s="114"/>
    </row>
    <row r="21" spans="1:24" s="113" customFormat="1" ht="18" hidden="1" customHeight="1">
      <c r="A21" s="104" t="s">
        <v>75</v>
      </c>
      <c r="B21" s="108">
        <v>204900.63794788846</v>
      </c>
      <c r="C21" s="109">
        <v>46648.04</v>
      </c>
      <c r="D21" s="109">
        <v>32708.19</v>
      </c>
      <c r="E21" s="109">
        <v>1489.6847581546399</v>
      </c>
      <c r="F21" s="109">
        <v>13939.85</v>
      </c>
      <c r="G21" s="109">
        <v>2569.08</v>
      </c>
      <c r="H21" s="109">
        <v>11370.77</v>
      </c>
      <c r="I21" s="109">
        <v>158252.59794788843</v>
      </c>
      <c r="J21" s="109">
        <v>20599.376246097043</v>
      </c>
      <c r="K21" s="109">
        <v>12793.91475815464</v>
      </c>
      <c r="L21" s="110">
        <v>137653.22170179139</v>
      </c>
      <c r="M21" s="110">
        <v>71125.776628344291</v>
      </c>
      <c r="N21" s="110">
        <v>66527.445073447103</v>
      </c>
      <c r="O21" s="110">
        <v>53307.566246097042</v>
      </c>
      <c r="P21" s="110">
        <v>14283.599516309281</v>
      </c>
      <c r="Q21" s="110">
        <v>151593.0717017914</v>
      </c>
      <c r="R21" s="110">
        <v>73694.856628344292</v>
      </c>
      <c r="S21" s="111">
        <v>77898.215073447092</v>
      </c>
      <c r="T21" s="112"/>
      <c r="U21" s="138"/>
      <c r="X21" s="114"/>
    </row>
    <row r="22" spans="1:24" s="113" customFormat="1" ht="18" hidden="1" customHeight="1">
      <c r="A22" s="104" t="s">
        <v>76</v>
      </c>
      <c r="B22" s="108">
        <v>207409.01056902017</v>
      </c>
      <c r="C22" s="109">
        <v>41309.65</v>
      </c>
      <c r="D22" s="109">
        <v>30257.33</v>
      </c>
      <c r="E22" s="109">
        <v>769.18</v>
      </c>
      <c r="F22" s="109">
        <v>11052.32</v>
      </c>
      <c r="G22" s="109">
        <v>2099.1799999999998</v>
      </c>
      <c r="H22" s="109">
        <v>8953.14</v>
      </c>
      <c r="I22" s="109">
        <v>166099.36056902018</v>
      </c>
      <c r="J22" s="109">
        <v>15473.21571870198</v>
      </c>
      <c r="K22" s="109">
        <v>3863.95</v>
      </c>
      <c r="L22" s="110">
        <v>150626.1448503182</v>
      </c>
      <c r="M22" s="110">
        <v>87051.93459491113</v>
      </c>
      <c r="N22" s="110">
        <v>63574.210255407066</v>
      </c>
      <c r="O22" s="110">
        <v>45730.545718701986</v>
      </c>
      <c r="P22" s="110">
        <v>4633.13</v>
      </c>
      <c r="Q22" s="110">
        <v>161678.46485031821</v>
      </c>
      <c r="R22" s="110">
        <v>89151.114594911138</v>
      </c>
      <c r="S22" s="111">
        <v>72527.350255407073</v>
      </c>
      <c r="T22" s="112"/>
      <c r="U22" s="138"/>
      <c r="X22" s="114"/>
    </row>
    <row r="23" spans="1:24" s="113" customFormat="1" ht="18" hidden="1" customHeight="1">
      <c r="A23" s="104" t="s">
        <v>77</v>
      </c>
      <c r="B23" s="108">
        <v>176575.83904236049</v>
      </c>
      <c r="C23" s="109">
        <v>46252.17</v>
      </c>
      <c r="D23" s="109">
        <v>32232.16</v>
      </c>
      <c r="E23" s="109">
        <v>1217.5706970230788</v>
      </c>
      <c r="F23" s="109">
        <v>14020.01</v>
      </c>
      <c r="G23" s="109">
        <v>2804.68</v>
      </c>
      <c r="H23" s="109">
        <v>11215.33</v>
      </c>
      <c r="I23" s="109">
        <v>130323.66904236046</v>
      </c>
      <c r="J23" s="109">
        <v>10304.637780324676</v>
      </c>
      <c r="K23" s="109">
        <v>3659.7106970230789</v>
      </c>
      <c r="L23" s="110">
        <v>120019.03126203577</v>
      </c>
      <c r="M23" s="110">
        <v>56714.218178494535</v>
      </c>
      <c r="N23" s="110">
        <v>63304.813083541252</v>
      </c>
      <c r="O23" s="110">
        <v>42536.797780324676</v>
      </c>
      <c r="P23" s="110">
        <v>4877.2813940461574</v>
      </c>
      <c r="Q23" s="110">
        <v>134039.04126203578</v>
      </c>
      <c r="R23" s="110">
        <v>59518.898178494535</v>
      </c>
      <c r="S23" s="111">
        <v>74520.143083541247</v>
      </c>
      <c r="T23" s="112"/>
      <c r="U23" s="138"/>
      <c r="X23" s="114"/>
    </row>
    <row r="24" spans="1:24" s="195" customFormat="1" ht="18" hidden="1" customHeight="1">
      <c r="A24" s="104" t="s">
        <v>78</v>
      </c>
      <c r="B24" s="192">
        <v>214255.16779131506</v>
      </c>
      <c r="C24" s="109">
        <v>45375.47</v>
      </c>
      <c r="D24" s="109">
        <v>29437.86</v>
      </c>
      <c r="E24" s="109">
        <v>645.61796332342021</v>
      </c>
      <c r="F24" s="109">
        <v>15937.61</v>
      </c>
      <c r="G24" s="109">
        <v>1427.99</v>
      </c>
      <c r="H24" s="109">
        <v>14509.62</v>
      </c>
      <c r="I24" s="109">
        <v>168879.69779131506</v>
      </c>
      <c r="J24" s="109">
        <v>12910.98687334874</v>
      </c>
      <c r="K24" s="109">
        <v>7168.2779633234204</v>
      </c>
      <c r="L24" s="110">
        <v>155968.71091796632</v>
      </c>
      <c r="M24" s="110">
        <v>90560.609212573196</v>
      </c>
      <c r="N24" s="110">
        <v>65408.101705393128</v>
      </c>
      <c r="O24" s="110">
        <v>42348.846873348739</v>
      </c>
      <c r="P24" s="110">
        <v>7813.895926646841</v>
      </c>
      <c r="Q24" s="110">
        <v>171906.32091796634</v>
      </c>
      <c r="R24" s="110">
        <v>91988.599212573186</v>
      </c>
      <c r="S24" s="111">
        <v>79917.721705393124</v>
      </c>
      <c r="T24" s="193"/>
      <c r="U24" s="194"/>
      <c r="X24" s="196"/>
    </row>
    <row r="25" spans="1:24" s="113" customFormat="1" ht="18" hidden="1" customHeight="1">
      <c r="A25" s="104" t="s">
        <v>79</v>
      </c>
      <c r="B25" s="108">
        <v>168345.9664718413</v>
      </c>
      <c r="C25" s="109">
        <v>33922.26</v>
      </c>
      <c r="D25" s="109">
        <v>23707.01</v>
      </c>
      <c r="E25" s="109">
        <v>6950.14</v>
      </c>
      <c r="F25" s="109">
        <v>10215.25</v>
      </c>
      <c r="G25" s="109">
        <v>2351.15</v>
      </c>
      <c r="H25" s="109">
        <v>7864.1</v>
      </c>
      <c r="I25" s="109">
        <v>134423.70647184132</v>
      </c>
      <c r="J25" s="109">
        <v>25490.609913965771</v>
      </c>
      <c r="K25" s="109">
        <v>8679.26</v>
      </c>
      <c r="L25" s="110">
        <v>108933.09655787554</v>
      </c>
      <c r="M25" s="110">
        <v>70745.94900618316</v>
      </c>
      <c r="N25" s="110">
        <v>38187.147551692367</v>
      </c>
      <c r="O25" s="110">
        <v>49197.619913965769</v>
      </c>
      <c r="P25" s="110">
        <v>15629.4</v>
      </c>
      <c r="Q25" s="110">
        <v>119148.34655787554</v>
      </c>
      <c r="R25" s="110">
        <v>73097.099006183169</v>
      </c>
      <c r="S25" s="111">
        <v>46051.247551692373</v>
      </c>
      <c r="T25" s="112"/>
      <c r="U25" s="138"/>
      <c r="X25" s="114"/>
    </row>
    <row r="26" spans="1:24" s="113" customFormat="1" ht="18" hidden="1" customHeight="1">
      <c r="A26" s="143" t="s">
        <v>80</v>
      </c>
      <c r="B26" s="108">
        <v>173783.91232427303</v>
      </c>
      <c r="C26" s="197">
        <v>27971.88</v>
      </c>
      <c r="D26" s="197">
        <v>14571.36</v>
      </c>
      <c r="E26" s="197">
        <v>691.89</v>
      </c>
      <c r="F26" s="197">
        <v>13400.52</v>
      </c>
      <c r="G26" s="197">
        <v>5078.8500000000004</v>
      </c>
      <c r="H26" s="197">
        <v>8321.67</v>
      </c>
      <c r="I26" s="197">
        <v>145812.03232427302</v>
      </c>
      <c r="J26" s="197">
        <v>8470.1937144717631</v>
      </c>
      <c r="K26" s="197">
        <v>5333.23</v>
      </c>
      <c r="L26" s="198">
        <v>137341.83860980126</v>
      </c>
      <c r="M26" s="198">
        <v>66865.918548050206</v>
      </c>
      <c r="N26" s="198">
        <v>70475.920061751051</v>
      </c>
      <c r="O26" s="198">
        <v>23041.553714471764</v>
      </c>
      <c r="P26" s="198">
        <v>6025.12</v>
      </c>
      <c r="Q26" s="198">
        <v>150742.35860980125</v>
      </c>
      <c r="R26" s="198">
        <v>71944.768548050211</v>
      </c>
      <c r="S26" s="199">
        <v>78797.590061751049</v>
      </c>
      <c r="T26" s="112"/>
      <c r="U26" s="138"/>
      <c r="X26" s="114"/>
    </row>
    <row r="27" spans="1:24" s="113" customFormat="1" ht="18" hidden="1" customHeight="1">
      <c r="A27" s="104" t="s">
        <v>81</v>
      </c>
      <c r="B27" s="108">
        <v>157323.0408044871</v>
      </c>
      <c r="C27" s="109">
        <v>31595.919999999998</v>
      </c>
      <c r="D27" s="109">
        <v>16505.03</v>
      </c>
      <c r="E27" s="109">
        <v>865.21</v>
      </c>
      <c r="F27" s="109">
        <v>15090.89</v>
      </c>
      <c r="G27" s="109">
        <v>3233.1</v>
      </c>
      <c r="H27" s="109">
        <v>11857.79</v>
      </c>
      <c r="I27" s="109">
        <v>125727.12080448709</v>
      </c>
      <c r="J27" s="109">
        <v>11417.842572885458</v>
      </c>
      <c r="K27" s="109">
        <v>8075.22</v>
      </c>
      <c r="L27" s="110">
        <v>114309.27823160164</v>
      </c>
      <c r="M27" s="110">
        <v>74387.65336785448</v>
      </c>
      <c r="N27" s="110">
        <v>39921.624863747144</v>
      </c>
      <c r="O27" s="110">
        <v>27922.872572885459</v>
      </c>
      <c r="P27" s="110">
        <v>8940.43</v>
      </c>
      <c r="Q27" s="110">
        <v>129400.16823160164</v>
      </c>
      <c r="R27" s="110">
        <v>77620.753367854486</v>
      </c>
      <c r="S27" s="111">
        <v>51779.414863747144</v>
      </c>
      <c r="T27" s="112">
        <v>52006.314863747146</v>
      </c>
      <c r="U27" s="138"/>
      <c r="X27" s="114"/>
    </row>
    <row r="28" spans="1:24" s="113" customFormat="1" ht="18" hidden="1" customHeight="1">
      <c r="A28" s="104" t="s">
        <v>82</v>
      </c>
      <c r="B28" s="108">
        <v>180842.60949826692</v>
      </c>
      <c r="C28" s="109">
        <v>36750.78</v>
      </c>
      <c r="D28" s="109">
        <v>24781.26</v>
      </c>
      <c r="E28" s="109">
        <v>671.28</v>
      </c>
      <c r="F28" s="109">
        <v>11969.52</v>
      </c>
      <c r="G28" s="109">
        <v>1905.44</v>
      </c>
      <c r="H28" s="109">
        <v>10064.08</v>
      </c>
      <c r="I28" s="109">
        <v>144091.82949826692</v>
      </c>
      <c r="J28" s="109">
        <v>12665.121036631092</v>
      </c>
      <c r="K28" s="109">
        <v>6078.54</v>
      </c>
      <c r="L28" s="110">
        <v>131426.70846163583</v>
      </c>
      <c r="M28" s="110">
        <v>75995.838441072148</v>
      </c>
      <c r="N28" s="110">
        <v>55430.870020563685</v>
      </c>
      <c r="O28" s="110">
        <v>37446.381036631094</v>
      </c>
      <c r="P28" s="110">
        <v>6749.82</v>
      </c>
      <c r="Q28" s="110">
        <v>143396.22846163582</v>
      </c>
      <c r="R28" s="110">
        <v>77901.278441072151</v>
      </c>
      <c r="S28" s="111">
        <v>65494.950020563687</v>
      </c>
      <c r="T28" s="112"/>
      <c r="U28" s="138"/>
      <c r="X28" s="114"/>
    </row>
    <row r="29" spans="1:24" s="113" customFormat="1" ht="18" hidden="1" customHeight="1">
      <c r="A29" s="104" t="s">
        <v>83</v>
      </c>
      <c r="B29" s="108">
        <v>195781.98022788993</v>
      </c>
      <c r="C29" s="109">
        <v>40693.379999999997</v>
      </c>
      <c r="D29" s="109">
        <v>25016.74</v>
      </c>
      <c r="E29" s="109">
        <v>841.6</v>
      </c>
      <c r="F29" s="109">
        <v>15676.64</v>
      </c>
      <c r="G29" s="109">
        <v>3648.12</v>
      </c>
      <c r="H29" s="109">
        <v>12028.52</v>
      </c>
      <c r="I29" s="109">
        <v>155088.60022788995</v>
      </c>
      <c r="J29" s="109">
        <v>30572.349646617447</v>
      </c>
      <c r="K29" s="109">
        <v>10393.049999999999</v>
      </c>
      <c r="L29" s="110">
        <v>124516.2505812725</v>
      </c>
      <c r="M29" s="110">
        <v>67310.271095789096</v>
      </c>
      <c r="N29" s="110">
        <v>57205.979485483396</v>
      </c>
      <c r="O29" s="110">
        <v>55589.089646617453</v>
      </c>
      <c r="P29" s="110">
        <v>11234.65</v>
      </c>
      <c r="Q29" s="110">
        <v>140192.89058127251</v>
      </c>
      <c r="R29" s="110">
        <v>70958.391095789106</v>
      </c>
      <c r="S29" s="111">
        <v>69234.499485483393</v>
      </c>
      <c r="T29" s="112"/>
      <c r="U29" s="138"/>
      <c r="X29" s="114"/>
    </row>
    <row r="30" spans="1:24" s="113" customFormat="1" ht="18" hidden="1" customHeight="1">
      <c r="A30" s="104" t="s">
        <v>84</v>
      </c>
      <c r="B30" s="108">
        <v>309233.01037148637</v>
      </c>
      <c r="C30" s="109">
        <v>117877.56</v>
      </c>
      <c r="D30" s="109">
        <v>64776.65</v>
      </c>
      <c r="E30" s="109">
        <v>1232.58</v>
      </c>
      <c r="F30" s="109">
        <v>53100.91</v>
      </c>
      <c r="G30" s="109">
        <v>17992.5</v>
      </c>
      <c r="H30" s="109">
        <v>35108.410000000003</v>
      </c>
      <c r="I30" s="109">
        <v>191355.45037148637</v>
      </c>
      <c r="J30" s="109">
        <v>34623.092577335126</v>
      </c>
      <c r="K30" s="109">
        <v>21224.73</v>
      </c>
      <c r="L30" s="110">
        <v>156732.35779415126</v>
      </c>
      <c r="M30" s="110">
        <v>95221.477635415606</v>
      </c>
      <c r="N30" s="110">
        <v>61510.880158735643</v>
      </c>
      <c r="O30" s="110">
        <v>99399.742577335128</v>
      </c>
      <c r="P30" s="110">
        <v>22457.31</v>
      </c>
      <c r="Q30" s="110">
        <v>209833.26779415124</v>
      </c>
      <c r="R30" s="110">
        <v>113213.97763541561</v>
      </c>
      <c r="S30" s="111">
        <v>96619.290158735646</v>
      </c>
      <c r="T30" s="112"/>
      <c r="U30" s="138"/>
      <c r="X30" s="114"/>
    </row>
    <row r="31" spans="1:24" s="204" customFormat="1" ht="18" customHeight="1" thickTop="1">
      <c r="A31" s="37" t="s">
        <v>85</v>
      </c>
      <c r="B31" s="200">
        <f t="shared" ref="B31:S31" si="1">SUM(B19:B30)</f>
        <v>2306738.9353042454</v>
      </c>
      <c r="C31" s="200">
        <f t="shared" si="1"/>
        <v>558368.92999999993</v>
      </c>
      <c r="D31" s="200">
        <f t="shared" si="1"/>
        <v>355641.52999999997</v>
      </c>
      <c r="E31" s="200">
        <f t="shared" si="1"/>
        <v>16665.703418501136</v>
      </c>
      <c r="F31" s="200">
        <f t="shared" si="1"/>
        <v>202727.4</v>
      </c>
      <c r="G31" s="200">
        <f t="shared" si="1"/>
        <v>45173.06</v>
      </c>
      <c r="H31" s="200">
        <f t="shared" si="1"/>
        <v>157554.34000000003</v>
      </c>
      <c r="I31" s="200">
        <f t="shared" si="1"/>
        <v>1748370.0053042455</v>
      </c>
      <c r="J31" s="200">
        <f t="shared" si="1"/>
        <v>202966.45449624507</v>
      </c>
      <c r="K31" s="200">
        <f t="shared" si="1"/>
        <v>98497.213418501138</v>
      </c>
      <c r="L31" s="200">
        <f t="shared" si="1"/>
        <v>1545403.5508079999</v>
      </c>
      <c r="M31" s="200">
        <f t="shared" si="1"/>
        <v>876989.3339579514</v>
      </c>
      <c r="N31" s="200">
        <f t="shared" si="1"/>
        <v>668414.21685004898</v>
      </c>
      <c r="O31" s="200">
        <f t="shared" si="1"/>
        <v>558607.98449624516</v>
      </c>
      <c r="P31" s="200">
        <f t="shared" si="1"/>
        <v>115162.9168370023</v>
      </c>
      <c r="Q31" s="200">
        <f t="shared" si="1"/>
        <v>1748130.9508080003</v>
      </c>
      <c r="R31" s="200">
        <f t="shared" si="1"/>
        <v>922162.39395795122</v>
      </c>
      <c r="S31" s="201">
        <f t="shared" si="1"/>
        <v>825968.55685004895</v>
      </c>
      <c r="T31" s="202"/>
      <c r="U31" s="203"/>
      <c r="X31" s="205"/>
    </row>
    <row r="32" spans="1:24" s="113" customFormat="1" ht="18" customHeight="1">
      <c r="A32" s="104" t="s">
        <v>16</v>
      </c>
      <c r="B32" s="108">
        <v>203238.56403992057</v>
      </c>
      <c r="C32" s="109">
        <v>53120.66</v>
      </c>
      <c r="D32" s="109">
        <v>39032.06</v>
      </c>
      <c r="E32" s="109">
        <v>801.61</v>
      </c>
      <c r="F32" s="109">
        <v>14088.6</v>
      </c>
      <c r="G32" s="109">
        <v>2331.34</v>
      </c>
      <c r="H32" s="109">
        <v>11757.26</v>
      </c>
      <c r="I32" s="109">
        <v>150117.90403992054</v>
      </c>
      <c r="J32" s="109">
        <v>11521.545924867471</v>
      </c>
      <c r="K32" s="109">
        <v>7275.42</v>
      </c>
      <c r="L32" s="110">
        <v>138596.3581150531</v>
      </c>
      <c r="M32" s="110">
        <v>76175.885653812569</v>
      </c>
      <c r="N32" s="110">
        <v>62420.472461240504</v>
      </c>
      <c r="O32" s="110">
        <v>50553.605924867465</v>
      </c>
      <c r="P32" s="110">
        <v>8077.03</v>
      </c>
      <c r="Q32" s="110">
        <v>152684.95811505307</v>
      </c>
      <c r="R32" s="110">
        <v>78507.225653812566</v>
      </c>
      <c r="S32" s="111">
        <v>74177.732461240506</v>
      </c>
      <c r="T32" s="112"/>
      <c r="U32" s="138"/>
    </row>
    <row r="33" spans="1:21" s="113" customFormat="1" ht="18" customHeight="1">
      <c r="A33" s="104" t="s">
        <v>17</v>
      </c>
      <c r="B33" s="108">
        <v>152356.97088063433</v>
      </c>
      <c r="C33" s="109">
        <v>41433.86</v>
      </c>
      <c r="D33" s="109">
        <v>32041.73</v>
      </c>
      <c r="E33" s="109">
        <v>1988.3</v>
      </c>
      <c r="F33" s="109">
        <v>9392.1299999999992</v>
      </c>
      <c r="G33" s="109">
        <v>1671.87</v>
      </c>
      <c r="H33" s="109">
        <v>7720.26</v>
      </c>
      <c r="I33" s="109">
        <v>110923.11088063434</v>
      </c>
      <c r="J33" s="109">
        <v>13834.100265760093</v>
      </c>
      <c r="K33" s="109">
        <v>5419.71</v>
      </c>
      <c r="L33" s="110">
        <v>97089.010614874249</v>
      </c>
      <c r="M33" s="110">
        <v>48082.968014077574</v>
      </c>
      <c r="N33" s="110">
        <v>49006.042600796682</v>
      </c>
      <c r="O33" s="110">
        <v>45875.830265760094</v>
      </c>
      <c r="P33" s="110">
        <v>7408.01</v>
      </c>
      <c r="Q33" s="110">
        <v>106481.14061487425</v>
      </c>
      <c r="R33" s="110">
        <v>49754.83801407757</v>
      </c>
      <c r="S33" s="111">
        <v>56726.302600796676</v>
      </c>
      <c r="T33" s="112"/>
      <c r="U33" s="138"/>
    </row>
    <row r="34" spans="1:21" s="113" customFormat="1" ht="18" customHeight="1">
      <c r="A34" s="104" t="s">
        <v>18</v>
      </c>
      <c r="B34" s="108">
        <v>227763.72482285733</v>
      </c>
      <c r="C34" s="109">
        <v>53825.440000000002</v>
      </c>
      <c r="D34" s="109">
        <v>38194.07</v>
      </c>
      <c r="E34" s="109">
        <v>5068.3307706345031</v>
      </c>
      <c r="F34" s="109">
        <v>15631.37</v>
      </c>
      <c r="G34" s="109">
        <v>3711.84</v>
      </c>
      <c r="H34" s="109">
        <v>11919.53</v>
      </c>
      <c r="I34" s="109">
        <v>173938.28482285736</v>
      </c>
      <c r="J34" s="109">
        <v>25478.178463588931</v>
      </c>
      <c r="K34" s="109">
        <v>17916.560770634504</v>
      </c>
      <c r="L34" s="110">
        <v>148460.10635926842</v>
      </c>
      <c r="M34" s="110">
        <v>74858.67607231655</v>
      </c>
      <c r="N34" s="110">
        <v>73601.430286951872</v>
      </c>
      <c r="O34" s="110">
        <v>63672.248463588934</v>
      </c>
      <c r="P34" s="110">
        <v>22984.891541269008</v>
      </c>
      <c r="Q34" s="110">
        <v>164091.47635926842</v>
      </c>
      <c r="R34" s="110">
        <v>78570.516072316546</v>
      </c>
      <c r="S34" s="111">
        <v>85520.960286951871</v>
      </c>
      <c r="T34" s="112"/>
      <c r="U34" s="138"/>
    </row>
    <row r="35" spans="1:21" s="113" customFormat="1" ht="18" customHeight="1">
      <c r="A35" s="104" t="s">
        <v>19</v>
      </c>
      <c r="B35" s="108">
        <v>208644.67741035309</v>
      </c>
      <c r="C35" s="109">
        <v>38153.51</v>
      </c>
      <c r="D35" s="109">
        <v>25576.81</v>
      </c>
      <c r="E35" s="109">
        <v>5018.0600000000004</v>
      </c>
      <c r="F35" s="109">
        <v>12576.7</v>
      </c>
      <c r="G35" s="109">
        <v>1400.26</v>
      </c>
      <c r="H35" s="109">
        <v>11176.44</v>
      </c>
      <c r="I35" s="109">
        <v>170491.16741035308</v>
      </c>
      <c r="J35" s="109">
        <v>13718.106982009422</v>
      </c>
      <c r="K35" s="109">
        <v>7654.83</v>
      </c>
      <c r="L35" s="110">
        <v>156773.06042834368</v>
      </c>
      <c r="M35" s="110">
        <v>91609.977445185868</v>
      </c>
      <c r="N35" s="110">
        <v>65163.082983157801</v>
      </c>
      <c r="O35" s="110">
        <v>39294.916982009418</v>
      </c>
      <c r="P35" s="110">
        <v>12672.89</v>
      </c>
      <c r="Q35" s="110">
        <v>169349.76042834367</v>
      </c>
      <c r="R35" s="110">
        <v>93010.237445185878</v>
      </c>
      <c r="S35" s="111">
        <v>76339.522983157804</v>
      </c>
      <c r="T35" s="112"/>
      <c r="U35" s="138"/>
    </row>
    <row r="36" spans="1:21" s="113" customFormat="1" ht="18" customHeight="1">
      <c r="A36" s="104" t="s">
        <v>20</v>
      </c>
      <c r="B36" s="108">
        <v>219693.30009076095</v>
      </c>
      <c r="C36" s="109">
        <v>37481.699999999997</v>
      </c>
      <c r="D36" s="109">
        <v>25311.03</v>
      </c>
      <c r="E36" s="109">
        <v>1911.3887170773808</v>
      </c>
      <c r="F36" s="109">
        <v>12170.67</v>
      </c>
      <c r="G36" s="109">
        <v>694.16</v>
      </c>
      <c r="H36" s="109">
        <v>11476.51</v>
      </c>
      <c r="I36" s="109">
        <v>182211.60009076097</v>
      </c>
      <c r="J36" s="109">
        <v>24063.987263826049</v>
      </c>
      <c r="K36" s="109">
        <v>15489.508717077382</v>
      </c>
      <c r="L36" s="110">
        <v>158147.6128269349</v>
      </c>
      <c r="M36" s="110">
        <v>80424.59910695086</v>
      </c>
      <c r="N36" s="110">
        <v>77723.013719984039</v>
      </c>
      <c r="O36" s="110">
        <v>49375.017263826048</v>
      </c>
      <c r="P36" s="110">
        <v>17400.897434154762</v>
      </c>
      <c r="Q36" s="110">
        <v>170318.28282693491</v>
      </c>
      <c r="R36" s="110">
        <v>81118.759106950849</v>
      </c>
      <c r="S36" s="111">
        <v>89199.523719984049</v>
      </c>
      <c r="T36" s="112"/>
      <c r="U36" s="138"/>
    </row>
    <row r="37" spans="1:21" s="113" customFormat="1" ht="18" customHeight="1">
      <c r="A37" s="104" t="s">
        <v>21</v>
      </c>
      <c r="B37" s="108">
        <v>274080.2026984808</v>
      </c>
      <c r="C37" s="109">
        <v>49503.99</v>
      </c>
      <c r="D37" s="109">
        <v>26583.49</v>
      </c>
      <c r="E37" s="109">
        <v>1403.52</v>
      </c>
      <c r="F37" s="109">
        <v>22920.5</v>
      </c>
      <c r="G37" s="109">
        <v>7482.78</v>
      </c>
      <c r="H37" s="109">
        <v>15437.72</v>
      </c>
      <c r="I37" s="109">
        <v>224576.21269848075</v>
      </c>
      <c r="J37" s="109">
        <v>36191.041533679207</v>
      </c>
      <c r="K37" s="109">
        <v>26395.812020752048</v>
      </c>
      <c r="L37" s="110">
        <v>188385.17116480158</v>
      </c>
      <c r="M37" s="110">
        <v>95255.402211407913</v>
      </c>
      <c r="N37" s="110">
        <v>93129.768953393665</v>
      </c>
      <c r="O37" s="110">
        <v>62774.531533679197</v>
      </c>
      <c r="P37" s="110">
        <v>27799.332020752048</v>
      </c>
      <c r="Q37" s="110">
        <v>211305.67116480158</v>
      </c>
      <c r="R37" s="110">
        <v>102738.18221140791</v>
      </c>
      <c r="S37" s="111">
        <v>108567.48895339367</v>
      </c>
      <c r="T37" s="112"/>
      <c r="U37" s="138"/>
    </row>
    <row r="38" spans="1:21" s="113" customFormat="1" ht="18" customHeight="1">
      <c r="A38" s="104" t="s">
        <v>22</v>
      </c>
      <c r="B38" s="108">
        <v>202521.33594840977</v>
      </c>
      <c r="C38" s="109">
        <v>36182.28</v>
      </c>
      <c r="D38" s="109">
        <v>22498.48</v>
      </c>
      <c r="E38" s="109">
        <v>2165.84</v>
      </c>
      <c r="F38" s="109">
        <v>13683.8</v>
      </c>
      <c r="G38" s="109">
        <v>4171.43</v>
      </c>
      <c r="H38" s="109">
        <v>9512.3700000000008</v>
      </c>
      <c r="I38" s="109">
        <v>166339.05594840975</v>
      </c>
      <c r="J38" s="109">
        <v>21490.514200439127</v>
      </c>
      <c r="K38" s="109">
        <v>6445.59</v>
      </c>
      <c r="L38" s="110">
        <v>144848.54174797062</v>
      </c>
      <c r="M38" s="110">
        <v>92926.707877428649</v>
      </c>
      <c r="N38" s="110">
        <v>51921.833870541996</v>
      </c>
      <c r="O38" s="110">
        <v>43988.994200439127</v>
      </c>
      <c r="P38" s="110">
        <v>8611.43</v>
      </c>
      <c r="Q38" s="110">
        <v>158532.34174797064</v>
      </c>
      <c r="R38" s="110">
        <v>97098.137877428642</v>
      </c>
      <c r="S38" s="111">
        <v>61434.203870541991</v>
      </c>
      <c r="T38" s="112"/>
      <c r="U38" s="138"/>
    </row>
    <row r="39" spans="1:21" s="113" customFormat="1" ht="18" customHeight="1">
      <c r="A39" s="104" t="s">
        <v>23</v>
      </c>
      <c r="B39" s="108">
        <v>191546.52477067497</v>
      </c>
      <c r="C39" s="109">
        <v>39862.699999999997</v>
      </c>
      <c r="D39" s="109">
        <v>19277.3</v>
      </c>
      <c r="E39" s="109">
        <v>5315.29</v>
      </c>
      <c r="F39" s="109">
        <v>20585.400000000001</v>
      </c>
      <c r="G39" s="109">
        <v>10086.16</v>
      </c>
      <c r="H39" s="109">
        <v>10499.24</v>
      </c>
      <c r="I39" s="109">
        <v>151683.82477067495</v>
      </c>
      <c r="J39" s="109">
        <v>18965.504299780259</v>
      </c>
      <c r="K39" s="109">
        <v>14755.67</v>
      </c>
      <c r="L39" s="110">
        <v>132718.32047089472</v>
      </c>
      <c r="M39" s="110">
        <v>67622.549417036076</v>
      </c>
      <c r="N39" s="110">
        <v>65095.771053858633</v>
      </c>
      <c r="O39" s="110">
        <v>38242.804299780262</v>
      </c>
      <c r="P39" s="110">
        <v>20070.96</v>
      </c>
      <c r="Q39" s="110">
        <v>153303.72047089471</v>
      </c>
      <c r="R39" s="110">
        <v>77708.70941703608</v>
      </c>
      <c r="S39" s="111">
        <v>75595.01105385863</v>
      </c>
      <c r="T39" s="112"/>
      <c r="U39" s="138"/>
    </row>
    <row r="40" spans="1:21" s="113" customFormat="1" ht="18" customHeight="1">
      <c r="A40" s="104" t="s">
        <v>24</v>
      </c>
      <c r="B40" s="108">
        <v>233716.72308443542</v>
      </c>
      <c r="C40" s="109">
        <v>44449.99</v>
      </c>
      <c r="D40" s="109">
        <v>27232.99</v>
      </c>
      <c r="E40" s="109">
        <v>7124.6</v>
      </c>
      <c r="F40" s="109">
        <v>17217</v>
      </c>
      <c r="G40" s="109">
        <v>6593.32</v>
      </c>
      <c r="H40" s="109">
        <v>10623.68</v>
      </c>
      <c r="I40" s="109">
        <v>189266.73308443543</v>
      </c>
      <c r="J40" s="109">
        <v>21229.550829971096</v>
      </c>
      <c r="K40" s="109">
        <v>12465.89</v>
      </c>
      <c r="L40" s="110">
        <v>168037.18225446434</v>
      </c>
      <c r="M40" s="110">
        <v>96724.951604477887</v>
      </c>
      <c r="N40" s="110">
        <v>71312.230649986421</v>
      </c>
      <c r="O40" s="110">
        <v>48462.540829971098</v>
      </c>
      <c r="P40" s="110">
        <v>19590.490000000002</v>
      </c>
      <c r="Q40" s="110">
        <v>185254.18225446434</v>
      </c>
      <c r="R40" s="110">
        <v>103318.27160447789</v>
      </c>
      <c r="S40" s="111">
        <v>81935.910649986428</v>
      </c>
      <c r="T40" s="112"/>
      <c r="U40" s="138"/>
    </row>
    <row r="41" spans="1:21" s="208" customFormat="1" ht="18" customHeight="1">
      <c r="A41" s="130" t="s">
        <v>25</v>
      </c>
      <c r="B41" s="131">
        <v>119420.11795413314</v>
      </c>
      <c r="C41" s="132">
        <v>34123.379999999997</v>
      </c>
      <c r="D41" s="132">
        <v>25044.15</v>
      </c>
      <c r="E41" s="132">
        <v>3729.35</v>
      </c>
      <c r="F41" s="132">
        <v>9079.23</v>
      </c>
      <c r="G41" s="132">
        <v>833.76</v>
      </c>
      <c r="H41" s="132">
        <v>8245.4699999999993</v>
      </c>
      <c r="I41" s="132">
        <v>85296.737954133132</v>
      </c>
      <c r="J41" s="132">
        <v>12414.726093202811</v>
      </c>
      <c r="K41" s="132">
        <v>6487.6840405447419</v>
      </c>
      <c r="L41" s="133">
        <v>72882.011860930317</v>
      </c>
      <c r="M41" s="133">
        <v>45955.095819587688</v>
      </c>
      <c r="N41" s="133">
        <v>26926.916041342625</v>
      </c>
      <c r="O41" s="133">
        <v>37458.876093202809</v>
      </c>
      <c r="P41" s="133">
        <v>10217.034040544742</v>
      </c>
      <c r="Q41" s="133">
        <v>81961.241860930328</v>
      </c>
      <c r="R41" s="133">
        <v>46788.85581958769</v>
      </c>
      <c r="S41" s="135">
        <v>35172.386041342623</v>
      </c>
      <c r="T41" s="134"/>
      <c r="U41" s="139"/>
    </row>
    <row r="42" spans="1:21" s="113" customFormat="1" ht="18" customHeight="1">
      <c r="A42" s="104" t="s">
        <v>26</v>
      </c>
      <c r="B42" s="108">
        <v>176727.99498929421</v>
      </c>
      <c r="C42" s="109">
        <v>39674.410000000003</v>
      </c>
      <c r="D42" s="109">
        <v>22462.71</v>
      </c>
      <c r="E42" s="109">
        <v>1398.11</v>
      </c>
      <c r="F42" s="109">
        <v>17211.7</v>
      </c>
      <c r="G42" s="109">
        <v>3123.14</v>
      </c>
      <c r="H42" s="109">
        <v>14088.56</v>
      </c>
      <c r="I42" s="109">
        <v>137053.58498929424</v>
      </c>
      <c r="J42" s="109">
        <v>21990.713440236425</v>
      </c>
      <c r="K42" s="109">
        <v>9844.3799999999992</v>
      </c>
      <c r="L42" s="110">
        <v>115062.87154905779</v>
      </c>
      <c r="M42" s="110">
        <v>65181.019935657503</v>
      </c>
      <c r="N42" s="110">
        <v>49881.8516134003</v>
      </c>
      <c r="O42" s="110">
        <v>44453.423440236431</v>
      </c>
      <c r="P42" s="110">
        <v>11242.49</v>
      </c>
      <c r="Q42" s="110">
        <v>132274.57154905779</v>
      </c>
      <c r="R42" s="110">
        <v>68304.159935657503</v>
      </c>
      <c r="S42" s="111">
        <v>63970.411613400298</v>
      </c>
      <c r="T42" s="112"/>
      <c r="U42" s="138"/>
    </row>
    <row r="43" spans="1:21" s="113" customFormat="1" ht="18" customHeight="1">
      <c r="A43" s="104" t="s">
        <v>27</v>
      </c>
      <c r="B43" s="108">
        <v>273842.30257927725</v>
      </c>
      <c r="C43" s="109">
        <v>109873.79</v>
      </c>
      <c r="D43" s="109">
        <v>59098.239999999998</v>
      </c>
      <c r="E43" s="109">
        <v>2457.04</v>
      </c>
      <c r="F43" s="109">
        <v>50775.55</v>
      </c>
      <c r="G43" s="109">
        <v>13911.81</v>
      </c>
      <c r="H43" s="109">
        <v>36863.74</v>
      </c>
      <c r="I43" s="109">
        <v>163968.51257927722</v>
      </c>
      <c r="J43" s="109">
        <v>28947.023332543959</v>
      </c>
      <c r="K43" s="109">
        <v>15365.02</v>
      </c>
      <c r="L43" s="110">
        <v>135021.48924673325</v>
      </c>
      <c r="M43" s="110">
        <v>93824.484073665604</v>
      </c>
      <c r="N43" s="110">
        <v>41197.00517306765</v>
      </c>
      <c r="O43" s="110">
        <v>88045.263332543953</v>
      </c>
      <c r="P43" s="110">
        <v>17822.060000000001</v>
      </c>
      <c r="Q43" s="110">
        <v>185797.03924673327</v>
      </c>
      <c r="R43" s="110">
        <v>107736.2940736656</v>
      </c>
      <c r="S43" s="111">
        <v>78060.745173067655</v>
      </c>
      <c r="T43" s="112"/>
      <c r="U43" s="138"/>
    </row>
    <row r="44" spans="1:21" s="152" customFormat="1" ht="18" customHeight="1">
      <c r="A44" s="37" t="s">
        <v>28</v>
      </c>
      <c r="B44" s="141">
        <f>SUM(B32:B43)</f>
        <v>2483552.4392692316</v>
      </c>
      <c r="C44" s="141">
        <f t="shared" ref="C44:S44" si="2">SUM(C32:C43)</f>
        <v>577685.71000000008</v>
      </c>
      <c r="D44" s="141">
        <f t="shared" si="2"/>
        <v>362353.06</v>
      </c>
      <c r="E44" s="141">
        <f t="shared" si="2"/>
        <v>38381.439487711883</v>
      </c>
      <c r="F44" s="141">
        <f t="shared" si="2"/>
        <v>215332.65000000002</v>
      </c>
      <c r="G44" s="141">
        <f t="shared" si="2"/>
        <v>56011.87</v>
      </c>
      <c r="H44" s="141">
        <f t="shared" si="2"/>
        <v>159320.78</v>
      </c>
      <c r="I44" s="141">
        <f t="shared" si="2"/>
        <v>1905866.7292692317</v>
      </c>
      <c r="J44" s="141">
        <f t="shared" si="2"/>
        <v>249844.99262990485</v>
      </c>
      <c r="K44" s="141">
        <f t="shared" si="2"/>
        <v>145516.07554900867</v>
      </c>
      <c r="L44" s="141">
        <f t="shared" si="2"/>
        <v>1656021.7366393271</v>
      </c>
      <c r="M44" s="141">
        <f t="shared" si="2"/>
        <v>928642.31723160483</v>
      </c>
      <c r="N44" s="141">
        <f t="shared" si="2"/>
        <v>727379.41940772231</v>
      </c>
      <c r="O44" s="141">
        <f t="shared" si="2"/>
        <v>612198.05262990482</v>
      </c>
      <c r="P44" s="141">
        <f t="shared" si="2"/>
        <v>183897.51503672052</v>
      </c>
      <c r="Q44" s="141">
        <f t="shared" si="2"/>
        <v>1871354.386639327</v>
      </c>
      <c r="R44" s="141">
        <f t="shared" si="2"/>
        <v>984654.18723160471</v>
      </c>
      <c r="S44" s="142">
        <f t="shared" si="2"/>
        <v>886700.19940772222</v>
      </c>
      <c r="T44" s="106"/>
      <c r="U44" s="140"/>
    </row>
    <row r="45" spans="1:21" s="113" customFormat="1" ht="18" customHeight="1">
      <c r="A45" s="104" t="s">
        <v>29</v>
      </c>
      <c r="B45" s="108">
        <v>215460.89982419592</v>
      </c>
      <c r="C45" s="108">
        <v>45189.3</v>
      </c>
      <c r="D45" s="108">
        <v>30752.2</v>
      </c>
      <c r="E45" s="108">
        <v>590.32000000000005</v>
      </c>
      <c r="F45" s="108">
        <v>14437.1</v>
      </c>
      <c r="G45" s="108">
        <v>3091.93</v>
      </c>
      <c r="H45" s="108">
        <v>11345.17</v>
      </c>
      <c r="I45" s="108">
        <v>170271.5998241959</v>
      </c>
      <c r="J45" s="108">
        <v>79479.882146732998</v>
      </c>
      <c r="K45" s="108">
        <v>75704.19</v>
      </c>
      <c r="L45" s="108">
        <v>90791.717677462933</v>
      </c>
      <c r="M45" s="108">
        <v>44582.741540766445</v>
      </c>
      <c r="N45" s="108">
        <v>46208.976136696489</v>
      </c>
      <c r="O45" s="108">
        <v>110232.082146733</v>
      </c>
      <c r="P45" s="108">
        <v>76294.509999999995</v>
      </c>
      <c r="Q45" s="108">
        <v>105228.81767746294</v>
      </c>
      <c r="R45" s="108">
        <v>47674.671540766445</v>
      </c>
      <c r="S45" s="138">
        <v>57554.146136696487</v>
      </c>
      <c r="T45" s="112"/>
      <c r="U45" s="138"/>
    </row>
    <row r="46" spans="1:21" s="113" customFormat="1" ht="18" customHeight="1">
      <c r="A46" s="143" t="s">
        <v>30</v>
      </c>
      <c r="B46" s="108">
        <v>138401.8200802682</v>
      </c>
      <c r="C46" s="108">
        <v>40154.730000000003</v>
      </c>
      <c r="D46" s="108">
        <v>30159.11</v>
      </c>
      <c r="E46" s="108">
        <v>1440.22</v>
      </c>
      <c r="F46" s="108">
        <v>9995.6200000000008</v>
      </c>
      <c r="G46" s="108">
        <v>2710.4</v>
      </c>
      <c r="H46" s="108">
        <v>7285.22</v>
      </c>
      <c r="I46" s="108">
        <v>98247.090080268201</v>
      </c>
      <c r="J46" s="108">
        <v>8187.2857756673893</v>
      </c>
      <c r="K46" s="108">
        <v>5594.14</v>
      </c>
      <c r="L46" s="108">
        <v>90059.80430460081</v>
      </c>
      <c r="M46" s="108">
        <v>34217.244221552923</v>
      </c>
      <c r="N46" s="108">
        <v>55842.56008304788</v>
      </c>
      <c r="O46" s="108">
        <v>38346.395775667392</v>
      </c>
      <c r="P46" s="108">
        <v>7034.36</v>
      </c>
      <c r="Q46" s="108">
        <v>100055.42430460081</v>
      </c>
      <c r="R46" s="108">
        <v>36927.644221552924</v>
      </c>
      <c r="S46" s="138">
        <v>63127.780083047881</v>
      </c>
      <c r="T46" s="112"/>
      <c r="U46" s="138"/>
    </row>
    <row r="47" spans="1:21" s="113" customFormat="1" ht="18" customHeight="1">
      <c r="A47" s="104" t="s">
        <v>31</v>
      </c>
      <c r="B47" s="108">
        <v>144392.29559599867</v>
      </c>
      <c r="C47" s="108">
        <v>43833.55</v>
      </c>
      <c r="D47" s="108">
        <v>33268.160000000003</v>
      </c>
      <c r="E47" s="108">
        <v>3844.91</v>
      </c>
      <c r="F47" s="108">
        <v>10565.39</v>
      </c>
      <c r="G47" s="108">
        <v>543.39</v>
      </c>
      <c r="H47" s="108">
        <v>10022</v>
      </c>
      <c r="I47" s="108">
        <v>100558.74559599867</v>
      </c>
      <c r="J47" s="108">
        <v>9401.5415212082135</v>
      </c>
      <c r="K47" s="108">
        <v>3261.7550161186332</v>
      </c>
      <c r="L47" s="108">
        <v>91157.204074790454</v>
      </c>
      <c r="M47" s="108">
        <v>43172.439447277422</v>
      </c>
      <c r="N47" s="108">
        <v>47984.764627513046</v>
      </c>
      <c r="O47" s="108">
        <v>42669.701521208211</v>
      </c>
      <c r="P47" s="108">
        <v>7106.6650161186326</v>
      </c>
      <c r="Q47" s="108">
        <v>101722.59407479045</v>
      </c>
      <c r="R47" s="108">
        <v>43715.829447277421</v>
      </c>
      <c r="S47" s="138">
        <v>58006.764627513046</v>
      </c>
      <c r="T47" s="112"/>
      <c r="U47" s="138"/>
    </row>
    <row r="48" spans="1:21" s="113" customFormat="1" ht="18" customHeight="1">
      <c r="A48" s="104" t="s">
        <v>32</v>
      </c>
      <c r="B48" s="108">
        <v>114998.23777545922</v>
      </c>
      <c r="C48" s="108">
        <v>37510.83</v>
      </c>
      <c r="D48" s="108">
        <v>21365.5</v>
      </c>
      <c r="E48" s="108">
        <v>2571.5700000000002</v>
      </c>
      <c r="F48" s="108">
        <v>16145.33</v>
      </c>
      <c r="G48" s="108">
        <v>3581.93</v>
      </c>
      <c r="H48" s="108">
        <v>12563.4</v>
      </c>
      <c r="I48" s="108">
        <v>77487.407775459229</v>
      </c>
      <c r="J48" s="108">
        <v>10695.077088890894</v>
      </c>
      <c r="K48" s="108">
        <v>5552.07</v>
      </c>
      <c r="L48" s="108">
        <v>66792.330686568326</v>
      </c>
      <c r="M48" s="108">
        <v>34403.574284845607</v>
      </c>
      <c r="N48" s="108">
        <v>32388.756401722723</v>
      </c>
      <c r="O48" s="108">
        <v>32060.577088890896</v>
      </c>
      <c r="P48" s="108">
        <v>8123.64</v>
      </c>
      <c r="Q48" s="108">
        <v>82937.660686568342</v>
      </c>
      <c r="R48" s="108">
        <v>37985.504284845607</v>
      </c>
      <c r="S48" s="138">
        <v>44952.156401722728</v>
      </c>
      <c r="T48" s="112"/>
      <c r="U48" s="138"/>
    </row>
    <row r="49" spans="1:21" s="113" customFormat="1" ht="18" customHeight="1">
      <c r="A49" s="104" t="s">
        <v>33</v>
      </c>
      <c r="B49" s="108">
        <v>200181.61936459376</v>
      </c>
      <c r="C49" s="108">
        <v>47518.97</v>
      </c>
      <c r="D49" s="108">
        <v>34058.93</v>
      </c>
      <c r="E49" s="108">
        <v>2642.63</v>
      </c>
      <c r="F49" s="108">
        <v>13460.04</v>
      </c>
      <c r="G49" s="108">
        <v>3531.76</v>
      </c>
      <c r="H49" s="108">
        <v>9928.2800000000007</v>
      </c>
      <c r="I49" s="108">
        <v>152662.64936459379</v>
      </c>
      <c r="J49" s="108">
        <v>39663.261750712561</v>
      </c>
      <c r="K49" s="108">
        <v>11973.213737854387</v>
      </c>
      <c r="L49" s="108">
        <v>112999.38761388123</v>
      </c>
      <c r="M49" s="108">
        <v>43950.496003624547</v>
      </c>
      <c r="N49" s="108">
        <v>69048.891610256687</v>
      </c>
      <c r="O49" s="108">
        <v>73722.191750712562</v>
      </c>
      <c r="P49" s="108">
        <v>14615.843737854388</v>
      </c>
      <c r="Q49" s="108">
        <v>126459.42761388123</v>
      </c>
      <c r="R49" s="108">
        <v>47482.256003624549</v>
      </c>
      <c r="S49" s="138">
        <v>78977.171610256701</v>
      </c>
      <c r="T49" s="112"/>
      <c r="U49" s="138"/>
    </row>
    <row r="50" spans="1:21" s="113" customFormat="1" ht="18" customHeight="1">
      <c r="A50" s="104" t="s">
        <v>34</v>
      </c>
      <c r="B50" s="108">
        <v>216443.78655029266</v>
      </c>
      <c r="C50" s="108">
        <v>65528.61</v>
      </c>
      <c r="D50" s="108">
        <v>45124.24</v>
      </c>
      <c r="E50" s="108">
        <v>1433.64</v>
      </c>
      <c r="F50" s="108">
        <v>20404.37</v>
      </c>
      <c r="G50" s="108">
        <v>1779.37</v>
      </c>
      <c r="H50" s="108">
        <v>18625</v>
      </c>
      <c r="I50" s="108">
        <v>150915.17655029267</v>
      </c>
      <c r="J50" s="108">
        <v>25993.936274157466</v>
      </c>
      <c r="K50" s="108">
        <v>9205.36</v>
      </c>
      <c r="L50" s="108">
        <v>124921.24027613521</v>
      </c>
      <c r="M50" s="108">
        <v>83200.670447043361</v>
      </c>
      <c r="N50" s="108">
        <v>41720.569829091844</v>
      </c>
      <c r="O50" s="108">
        <v>71118.176274157464</v>
      </c>
      <c r="P50" s="108">
        <v>10639</v>
      </c>
      <c r="Q50" s="108">
        <v>145325.61027613521</v>
      </c>
      <c r="R50" s="108">
        <v>84980.040447043371</v>
      </c>
      <c r="S50" s="138">
        <v>60345.569829091837</v>
      </c>
      <c r="T50" s="112"/>
      <c r="U50" s="138"/>
    </row>
    <row r="51" spans="1:21" s="113" customFormat="1" ht="18" customHeight="1">
      <c r="A51" s="104" t="s">
        <v>35</v>
      </c>
      <c r="B51" s="108">
        <v>112034.35262584542</v>
      </c>
      <c r="C51" s="108">
        <v>35433.74</v>
      </c>
      <c r="D51" s="108">
        <v>22240.9</v>
      </c>
      <c r="E51" s="108">
        <v>1194.44</v>
      </c>
      <c r="F51" s="108">
        <v>13192.84</v>
      </c>
      <c r="G51" s="108">
        <v>708.28</v>
      </c>
      <c r="H51" s="108">
        <v>12484.56</v>
      </c>
      <c r="I51" s="108">
        <v>76600.612625845431</v>
      </c>
      <c r="J51" s="108">
        <v>9101.4615926031656</v>
      </c>
      <c r="K51" s="108">
        <v>6084.93</v>
      </c>
      <c r="L51" s="108">
        <v>67499.151033242262</v>
      </c>
      <c r="M51" s="108">
        <v>41184.888889681679</v>
      </c>
      <c r="N51" s="108">
        <v>26314.262143560587</v>
      </c>
      <c r="O51" s="108">
        <v>31342.361592603167</v>
      </c>
      <c r="P51" s="108">
        <v>7279.37</v>
      </c>
      <c r="Q51" s="108">
        <v>80691.991033242259</v>
      </c>
      <c r="R51" s="108">
        <v>41893.168889681678</v>
      </c>
      <c r="S51" s="138">
        <v>38798.822143560581</v>
      </c>
      <c r="T51" s="112"/>
      <c r="U51" s="138"/>
    </row>
    <row r="52" spans="1:21" s="113" customFormat="1" ht="18" customHeight="1">
      <c r="A52" s="104" t="s">
        <v>36</v>
      </c>
      <c r="B52" s="108">
        <v>99183.79645826733</v>
      </c>
      <c r="C52" s="108">
        <v>32597.84</v>
      </c>
      <c r="D52" s="108">
        <v>14262.09</v>
      </c>
      <c r="E52" s="108">
        <v>832.64</v>
      </c>
      <c r="F52" s="108">
        <v>18335.75</v>
      </c>
      <c r="G52" s="108">
        <v>6802.24</v>
      </c>
      <c r="H52" s="108">
        <v>11533.51</v>
      </c>
      <c r="I52" s="108">
        <v>66585.956458267334</v>
      </c>
      <c r="J52" s="108">
        <v>9629.0313585704025</v>
      </c>
      <c r="K52" s="108">
        <v>5257.93</v>
      </c>
      <c r="L52" s="108">
        <v>56956.925099696928</v>
      </c>
      <c r="M52" s="108">
        <v>34945.081798061939</v>
      </c>
      <c r="N52" s="108">
        <v>22011.843301634985</v>
      </c>
      <c r="O52" s="108">
        <v>23891.121358570399</v>
      </c>
      <c r="P52" s="108">
        <v>6090.57</v>
      </c>
      <c r="Q52" s="108">
        <v>75292.67509969692</v>
      </c>
      <c r="R52" s="108">
        <v>41747.321798061937</v>
      </c>
      <c r="S52" s="138">
        <v>33545.353301634983</v>
      </c>
      <c r="T52" s="112"/>
      <c r="U52" s="138"/>
    </row>
    <row r="53" spans="1:21" s="113" customFormat="1" ht="18" customHeight="1">
      <c r="A53" s="104" t="s">
        <v>37</v>
      </c>
      <c r="B53" s="108">
        <v>154665.23969902535</v>
      </c>
      <c r="C53" s="108">
        <v>23755.62</v>
      </c>
      <c r="D53" s="108">
        <v>12689.07</v>
      </c>
      <c r="E53" s="108">
        <v>940.94</v>
      </c>
      <c r="F53" s="108">
        <v>11066.55</v>
      </c>
      <c r="G53" s="108">
        <v>824.91</v>
      </c>
      <c r="H53" s="108">
        <v>10241.64</v>
      </c>
      <c r="I53" s="108">
        <v>130909.61969902535</v>
      </c>
      <c r="J53" s="108">
        <v>35898.636059617682</v>
      </c>
      <c r="K53" s="108">
        <v>14317.97</v>
      </c>
      <c r="L53" s="108">
        <v>95010.983639407685</v>
      </c>
      <c r="M53" s="108">
        <v>66366.862499983341</v>
      </c>
      <c r="N53" s="108">
        <v>28644.12113942434</v>
      </c>
      <c r="O53" s="108">
        <v>48587.706059617682</v>
      </c>
      <c r="P53" s="108">
        <v>15258.91</v>
      </c>
      <c r="Q53" s="108">
        <v>106077.53363940767</v>
      </c>
      <c r="R53" s="108">
        <v>67191.772499983344</v>
      </c>
      <c r="S53" s="138">
        <v>38885.761139424343</v>
      </c>
      <c r="T53" s="112"/>
      <c r="U53" s="138"/>
    </row>
    <row r="54" spans="1:21" s="208" customFormat="1" ht="18" customHeight="1">
      <c r="A54" s="130" t="s">
        <v>38</v>
      </c>
      <c r="B54" s="131">
        <v>158345.23167904155</v>
      </c>
      <c r="C54" s="131">
        <v>33179.42</v>
      </c>
      <c r="D54" s="131">
        <v>14680.61</v>
      </c>
      <c r="E54" s="131">
        <v>2029.12</v>
      </c>
      <c r="F54" s="131">
        <v>18498.810000000001</v>
      </c>
      <c r="G54" s="131">
        <v>5092.47</v>
      </c>
      <c r="H54" s="131">
        <v>13406.34</v>
      </c>
      <c r="I54" s="131">
        <v>125165.81167904155</v>
      </c>
      <c r="J54" s="131">
        <v>17078.971793859695</v>
      </c>
      <c r="K54" s="131">
        <v>7030.8043963135451</v>
      </c>
      <c r="L54" s="131">
        <v>108086.83988518186</v>
      </c>
      <c r="M54" s="131">
        <v>62330.223094646251</v>
      </c>
      <c r="N54" s="131">
        <v>45756.616790535605</v>
      </c>
      <c r="O54" s="131">
        <v>31759.581793859699</v>
      </c>
      <c r="P54" s="131">
        <v>9059.924396313545</v>
      </c>
      <c r="Q54" s="131">
        <v>126585.64988518186</v>
      </c>
      <c r="R54" s="131">
        <v>67422.693094646253</v>
      </c>
      <c r="S54" s="139">
        <v>59162.956790535609</v>
      </c>
      <c r="T54" s="134"/>
      <c r="U54" s="139"/>
    </row>
    <row r="55" spans="1:21" s="113" customFormat="1" ht="18" customHeight="1">
      <c r="A55" s="104" t="s">
        <v>39</v>
      </c>
      <c r="B55" s="108">
        <v>142843.1129380652</v>
      </c>
      <c r="C55" s="108">
        <v>42670.05</v>
      </c>
      <c r="D55" s="108">
        <v>21519.09</v>
      </c>
      <c r="E55" s="108">
        <v>827.39</v>
      </c>
      <c r="F55" s="108">
        <v>21150.959999999999</v>
      </c>
      <c r="G55" s="108">
        <v>6954.12</v>
      </c>
      <c r="H55" s="108">
        <v>14196.84</v>
      </c>
      <c r="I55" s="108">
        <v>100173.06293806521</v>
      </c>
      <c r="J55" s="108">
        <v>12132.319590988865</v>
      </c>
      <c r="K55" s="108">
        <v>5356.8902116191775</v>
      </c>
      <c r="L55" s="108">
        <v>88040.74334707635</v>
      </c>
      <c r="M55" s="108">
        <v>54111.821006217862</v>
      </c>
      <c r="N55" s="146">
        <v>33928.92234085848</v>
      </c>
      <c r="O55" s="105">
        <v>33651.409590988864</v>
      </c>
      <c r="P55" s="105">
        <v>6184.280211619177</v>
      </c>
      <c r="Q55" s="105">
        <v>109191.70334707634</v>
      </c>
      <c r="R55" s="105">
        <v>61065.941006217858</v>
      </c>
      <c r="S55" s="147">
        <v>48125.762340858484</v>
      </c>
      <c r="T55" s="112"/>
      <c r="U55" s="138"/>
    </row>
    <row r="56" spans="1:21" s="113" customFormat="1" ht="18" customHeight="1">
      <c r="A56" s="104" t="s">
        <v>40</v>
      </c>
      <c r="B56" s="108">
        <v>370452.78958457336</v>
      </c>
      <c r="C56" s="108">
        <v>213446.32</v>
      </c>
      <c r="D56" s="108">
        <v>164735.46</v>
      </c>
      <c r="E56" s="108">
        <v>2608.23</v>
      </c>
      <c r="F56" s="108">
        <v>48710.86</v>
      </c>
      <c r="G56" s="108">
        <v>18428.88</v>
      </c>
      <c r="H56" s="108">
        <v>30281.98</v>
      </c>
      <c r="I56" s="108">
        <v>157006.46958457335</v>
      </c>
      <c r="J56" s="108">
        <v>21903.544745200143</v>
      </c>
      <c r="K56" s="108">
        <v>11054.858941034176</v>
      </c>
      <c r="L56" s="108">
        <v>135102.92483937321</v>
      </c>
      <c r="M56" s="108">
        <v>80634.998825195522</v>
      </c>
      <c r="N56" s="146">
        <v>54467.926014177705</v>
      </c>
      <c r="O56" s="148">
        <v>186639.00474520013</v>
      </c>
      <c r="P56" s="148">
        <v>13663.088941034177</v>
      </c>
      <c r="Q56" s="148">
        <v>183813.78483937323</v>
      </c>
      <c r="R56" s="148">
        <v>99063.878825195512</v>
      </c>
      <c r="S56" s="149">
        <v>84749.906014177701</v>
      </c>
      <c r="T56" s="112"/>
      <c r="U56" s="138"/>
    </row>
    <row r="57" spans="1:21" s="152" customFormat="1" ht="18" customHeight="1">
      <c r="A57" s="37" t="s">
        <v>41</v>
      </c>
      <c r="B57" s="141">
        <f>SUM(B45:B56)</f>
        <v>2067403.1821756265</v>
      </c>
      <c r="C57" s="141">
        <f t="shared" ref="C57:S57" si="3">SUM(C45:C56)</f>
        <v>660818.98</v>
      </c>
      <c r="D57" s="141">
        <f t="shared" si="3"/>
        <v>444855.36</v>
      </c>
      <c r="E57" s="141">
        <f t="shared" si="3"/>
        <v>20956.05</v>
      </c>
      <c r="F57" s="141">
        <f t="shared" si="3"/>
        <v>215963.62</v>
      </c>
      <c r="G57" s="141">
        <f t="shared" si="3"/>
        <v>54049.680000000008</v>
      </c>
      <c r="H57" s="141">
        <f t="shared" si="3"/>
        <v>161913.94</v>
      </c>
      <c r="I57" s="141">
        <f t="shared" si="3"/>
        <v>1406584.2021756265</v>
      </c>
      <c r="J57" s="141">
        <f t="shared" si="3"/>
        <v>279164.94969820947</v>
      </c>
      <c r="K57" s="141">
        <f t="shared" si="3"/>
        <v>160394.11230293993</v>
      </c>
      <c r="L57" s="141">
        <f t="shared" si="3"/>
        <v>1127419.2524774172</v>
      </c>
      <c r="M57" s="141">
        <f t="shared" si="3"/>
        <v>623101.04205889686</v>
      </c>
      <c r="N57" s="141">
        <f t="shared" si="3"/>
        <v>504318.21041852038</v>
      </c>
      <c r="O57" s="141">
        <f t="shared" si="3"/>
        <v>724020.30969820952</v>
      </c>
      <c r="P57" s="141">
        <f t="shared" si="3"/>
        <v>181350.16230293992</v>
      </c>
      <c r="Q57" s="141">
        <f t="shared" si="3"/>
        <v>1343382.8724774176</v>
      </c>
      <c r="R57" s="141">
        <f t="shared" si="3"/>
        <v>677150.72205889691</v>
      </c>
      <c r="S57" s="142">
        <f t="shared" si="3"/>
        <v>666232.15041852044</v>
      </c>
      <c r="T57" s="106"/>
      <c r="U57" s="140"/>
    </row>
    <row r="58" spans="1:21" s="152" customFormat="1" ht="18" customHeight="1">
      <c r="A58" s="104" t="s">
        <v>42</v>
      </c>
      <c r="B58" s="108">
        <v>131436.5414515404</v>
      </c>
      <c r="C58" s="108">
        <v>37367.449999999997</v>
      </c>
      <c r="D58" s="108">
        <v>30287.08</v>
      </c>
      <c r="E58" s="108">
        <v>1696.07</v>
      </c>
      <c r="F58" s="108">
        <v>7080.37</v>
      </c>
      <c r="G58" s="108">
        <v>230.37</v>
      </c>
      <c r="H58" s="108">
        <v>6850</v>
      </c>
      <c r="I58" s="108">
        <v>94069.0914515404</v>
      </c>
      <c r="J58" s="108">
        <v>18689.610005739531</v>
      </c>
      <c r="K58" s="108">
        <v>12490.35</v>
      </c>
      <c r="L58" s="108">
        <v>75379.481445800891</v>
      </c>
      <c r="M58" s="108">
        <v>53766.578057642197</v>
      </c>
      <c r="N58" s="146">
        <v>21612.903388158687</v>
      </c>
      <c r="O58" s="148">
        <v>48976.690005739525</v>
      </c>
      <c r="P58" s="148">
        <v>14186.42</v>
      </c>
      <c r="Q58" s="148">
        <v>82459.851445800887</v>
      </c>
      <c r="R58" s="148">
        <v>53996.948057642199</v>
      </c>
      <c r="S58" s="149">
        <v>28462.903388158687</v>
      </c>
      <c r="T58" s="150"/>
      <c r="U58" s="151"/>
    </row>
    <row r="59" spans="1:21" s="152" customFormat="1" ht="18" customHeight="1">
      <c r="A59" s="104" t="s">
        <v>43</v>
      </c>
      <c r="B59" s="108">
        <v>123856.45936907388</v>
      </c>
      <c r="C59" s="108">
        <v>40553.82</v>
      </c>
      <c r="D59" s="108">
        <v>24408.27</v>
      </c>
      <c r="E59" s="108">
        <v>528.23</v>
      </c>
      <c r="F59" s="108">
        <v>16145.55</v>
      </c>
      <c r="G59" s="108">
        <v>9563.39</v>
      </c>
      <c r="H59" s="108">
        <v>6582.16</v>
      </c>
      <c r="I59" s="108">
        <v>83302.639369073877</v>
      </c>
      <c r="J59" s="108">
        <v>10852.937208907679</v>
      </c>
      <c r="K59" s="108">
        <v>9198.98</v>
      </c>
      <c r="L59" s="108">
        <v>72449.702160166198</v>
      </c>
      <c r="M59" s="108">
        <v>37099.537260124969</v>
      </c>
      <c r="N59" s="146">
        <v>35350.164900041229</v>
      </c>
      <c r="O59" s="148">
        <v>35261.207208907676</v>
      </c>
      <c r="P59" s="148">
        <v>9727.2099999999991</v>
      </c>
      <c r="Q59" s="148">
        <v>88595.252160166201</v>
      </c>
      <c r="R59" s="148">
        <v>46662.927260124961</v>
      </c>
      <c r="S59" s="149">
        <v>41932.324900041232</v>
      </c>
      <c r="T59" s="150"/>
      <c r="U59" s="151"/>
    </row>
    <row r="60" spans="1:21" s="152" customFormat="1" ht="18" customHeight="1">
      <c r="A60" s="104" t="s">
        <v>44</v>
      </c>
      <c r="B60" s="108">
        <v>135286.60525425567</v>
      </c>
      <c r="C60" s="108">
        <v>50588.63</v>
      </c>
      <c r="D60" s="108">
        <v>38130.92</v>
      </c>
      <c r="E60" s="108">
        <v>6081.09</v>
      </c>
      <c r="F60" s="108">
        <v>12457.71</v>
      </c>
      <c r="G60" s="108">
        <v>725.03</v>
      </c>
      <c r="H60" s="108">
        <v>11732.68</v>
      </c>
      <c r="I60" s="108">
        <v>84697.975254255682</v>
      </c>
      <c r="J60" s="108">
        <v>20031.570197391709</v>
      </c>
      <c r="K60" s="108">
        <v>9232.6784258417447</v>
      </c>
      <c r="L60" s="108">
        <v>64666.405056863987</v>
      </c>
      <c r="M60" s="108">
        <v>43257.501925737495</v>
      </c>
      <c r="N60" s="146">
        <v>21408.903131126488</v>
      </c>
      <c r="O60" s="148">
        <v>58162.490197391708</v>
      </c>
      <c r="P60" s="148">
        <v>15313.768425841747</v>
      </c>
      <c r="Q60" s="148">
        <v>77124.115056863986</v>
      </c>
      <c r="R60" s="148">
        <v>43982.531925737494</v>
      </c>
      <c r="S60" s="149">
        <v>33141.583131126485</v>
      </c>
      <c r="T60" s="150"/>
      <c r="U60" s="151"/>
    </row>
    <row r="61" spans="1:21" s="152" customFormat="1" ht="18" customHeight="1">
      <c r="A61" s="104" t="s">
        <v>86</v>
      </c>
      <c r="B61" s="108">
        <v>160172.97267995239</v>
      </c>
      <c r="C61" s="108">
        <v>39941.269999999997</v>
      </c>
      <c r="D61" s="108">
        <v>28922.42</v>
      </c>
      <c r="E61" s="108">
        <v>808.96</v>
      </c>
      <c r="F61" s="108">
        <v>11018.85</v>
      </c>
      <c r="G61" s="108">
        <v>2772.79</v>
      </c>
      <c r="H61" s="108">
        <v>8246.06</v>
      </c>
      <c r="I61" s="108">
        <v>120231.7026799524</v>
      </c>
      <c r="J61" s="108">
        <v>19277.553830693432</v>
      </c>
      <c r="K61" s="108">
        <v>15627.52</v>
      </c>
      <c r="L61" s="108">
        <v>100954.14884925896</v>
      </c>
      <c r="M61" s="108">
        <v>61246.304652078754</v>
      </c>
      <c r="N61" s="146">
        <v>39707.844197180202</v>
      </c>
      <c r="O61" s="148">
        <v>48199.973830693438</v>
      </c>
      <c r="P61" s="148">
        <v>16436.48</v>
      </c>
      <c r="Q61" s="148">
        <v>111972.99884925896</v>
      </c>
      <c r="R61" s="148">
        <v>64019.094652078755</v>
      </c>
      <c r="S61" s="149">
        <v>47953.9041971802</v>
      </c>
      <c r="T61" s="150"/>
      <c r="U61" s="151"/>
    </row>
    <row r="62" spans="1:21" s="152" customFormat="1" ht="18" customHeight="1">
      <c r="A62" s="104" t="s">
        <v>87</v>
      </c>
      <c r="B62" s="108">
        <v>144797.36342812507</v>
      </c>
      <c r="C62" s="108">
        <v>36882.79</v>
      </c>
      <c r="D62" s="108">
        <v>20370.439999999999</v>
      </c>
      <c r="E62" s="108">
        <v>1244.6400000000001</v>
      </c>
      <c r="F62" s="108">
        <v>16512.349999999999</v>
      </c>
      <c r="G62" s="108">
        <v>7937.02</v>
      </c>
      <c r="H62" s="108">
        <v>8575.33</v>
      </c>
      <c r="I62" s="108">
        <v>107914.57342812508</v>
      </c>
      <c r="J62" s="108">
        <v>28650.133268540885</v>
      </c>
      <c r="K62" s="108">
        <v>11626.23</v>
      </c>
      <c r="L62" s="108">
        <v>79264.440159584206</v>
      </c>
      <c r="M62" s="108">
        <v>46914.505429934004</v>
      </c>
      <c r="N62" s="146">
        <v>32349.934729650198</v>
      </c>
      <c r="O62" s="148">
        <v>49020.57326854088</v>
      </c>
      <c r="P62" s="148">
        <v>12870.87</v>
      </c>
      <c r="Q62" s="148">
        <v>95776.790159584212</v>
      </c>
      <c r="R62" s="148">
        <v>54851.525429934001</v>
      </c>
      <c r="S62" s="149">
        <v>40925.264729650196</v>
      </c>
      <c r="T62" s="150"/>
      <c r="U62" s="151"/>
    </row>
    <row r="63" spans="1:21" s="152" customFormat="1" ht="18" customHeight="1">
      <c r="A63" s="104" t="s">
        <v>88</v>
      </c>
      <c r="B63" s="108">
        <v>269165.50612312113</v>
      </c>
      <c r="C63" s="108">
        <v>83377.210000000006</v>
      </c>
      <c r="D63" s="108">
        <v>61495.58</v>
      </c>
      <c r="E63" s="108">
        <v>1050.9000000000001</v>
      </c>
      <c r="F63" s="108">
        <v>21881.63</v>
      </c>
      <c r="G63" s="108">
        <v>4145.9399999999996</v>
      </c>
      <c r="H63" s="108">
        <v>17735.689999999999</v>
      </c>
      <c r="I63" s="108">
        <v>185788.29612312117</v>
      </c>
      <c r="J63" s="108">
        <v>46179.427569201507</v>
      </c>
      <c r="K63" s="108">
        <v>23079.040000000001</v>
      </c>
      <c r="L63" s="108">
        <v>139608.86855391969</v>
      </c>
      <c r="M63" s="108">
        <v>82221.270186855836</v>
      </c>
      <c r="N63" s="146">
        <v>57387.598367063838</v>
      </c>
      <c r="O63" s="148">
        <v>107675.00756920149</v>
      </c>
      <c r="P63" s="148">
        <v>24129.94</v>
      </c>
      <c r="Q63" s="148">
        <v>161490.49855391969</v>
      </c>
      <c r="R63" s="148">
        <v>86367.210186855824</v>
      </c>
      <c r="S63" s="149">
        <v>75123.28836706384</v>
      </c>
      <c r="T63" s="150"/>
      <c r="U63" s="151"/>
    </row>
    <row r="64" spans="1:21" s="152" customFormat="1" ht="18" customHeight="1">
      <c r="A64" s="104" t="s">
        <v>100</v>
      </c>
      <c r="B64" s="108">
        <v>163586.41198960869</v>
      </c>
      <c r="C64" s="108">
        <v>40708.379999999997</v>
      </c>
      <c r="D64" s="108">
        <v>27372.77</v>
      </c>
      <c r="E64" s="108">
        <v>2735.41</v>
      </c>
      <c r="F64" s="108">
        <v>13335.61</v>
      </c>
      <c r="G64" s="108">
        <v>2396.8000000000002</v>
      </c>
      <c r="H64" s="108">
        <v>10938.81</v>
      </c>
      <c r="I64" s="108">
        <v>122878.0319896087</v>
      </c>
      <c r="J64" s="108">
        <v>37153.329244470078</v>
      </c>
      <c r="K64" s="108">
        <v>31832.031614741056</v>
      </c>
      <c r="L64" s="108">
        <v>85724.702745138624</v>
      </c>
      <c r="M64" s="108">
        <v>41394.181340085423</v>
      </c>
      <c r="N64" s="146">
        <v>44330.521405053216</v>
      </c>
      <c r="O64" s="148">
        <v>64526.099244470075</v>
      </c>
      <c r="P64" s="148">
        <v>34567.441614741052</v>
      </c>
      <c r="Q64" s="148">
        <v>99060.312745138624</v>
      </c>
      <c r="R64" s="148">
        <v>43790.981340085418</v>
      </c>
      <c r="S64" s="149">
        <v>55269.331405053214</v>
      </c>
      <c r="T64" s="150"/>
      <c r="U64" s="151"/>
    </row>
    <row r="65" spans="1:16384" s="152" customFormat="1" ht="18" customHeight="1">
      <c r="A65" s="104" t="s">
        <v>103</v>
      </c>
      <c r="B65" s="108">
        <v>117551.29616612784</v>
      </c>
      <c r="C65" s="108">
        <v>23826.48</v>
      </c>
      <c r="D65" s="108">
        <v>13838.83</v>
      </c>
      <c r="E65" s="108">
        <v>1450.81</v>
      </c>
      <c r="F65" s="108">
        <v>9987.65</v>
      </c>
      <c r="G65" s="108">
        <v>2175.2199999999998</v>
      </c>
      <c r="H65" s="108">
        <v>7812.43</v>
      </c>
      <c r="I65" s="108">
        <v>93724.816166127843</v>
      </c>
      <c r="J65" s="108">
        <v>19213.096225827092</v>
      </c>
      <c r="K65" s="108">
        <v>5171.1348905888954</v>
      </c>
      <c r="L65" s="108">
        <v>74511.719940300754</v>
      </c>
      <c r="M65" s="108">
        <v>34586.918547587564</v>
      </c>
      <c r="N65" s="146">
        <v>39924.801392713191</v>
      </c>
      <c r="O65" s="148">
        <v>33051.926225827097</v>
      </c>
      <c r="P65" s="148">
        <v>6621.9448905888958</v>
      </c>
      <c r="Q65" s="148">
        <v>84499.369940300749</v>
      </c>
      <c r="R65" s="148">
        <v>36762.138547587565</v>
      </c>
      <c r="S65" s="149">
        <v>47737.231392713191</v>
      </c>
      <c r="T65" s="150"/>
      <c r="U65" s="151"/>
    </row>
    <row r="66" spans="1:16384" s="152" customFormat="1" ht="18" customHeight="1">
      <c r="A66" s="104" t="s">
        <v>101</v>
      </c>
      <c r="B66" s="108">
        <v>167083.91845524323</v>
      </c>
      <c r="C66" s="108">
        <v>44509.78</v>
      </c>
      <c r="D66" s="108">
        <v>24835.19</v>
      </c>
      <c r="E66" s="108">
        <v>973.22</v>
      </c>
      <c r="F66" s="108">
        <v>19674.59</v>
      </c>
      <c r="G66" s="108">
        <v>10318.09</v>
      </c>
      <c r="H66" s="108">
        <v>9356.5</v>
      </c>
      <c r="I66" s="108">
        <v>122574.13845524323</v>
      </c>
      <c r="J66" s="108">
        <v>10451.245768859511</v>
      </c>
      <c r="K66" s="108">
        <v>2957.54</v>
      </c>
      <c r="L66" s="108">
        <v>112122.89268638373</v>
      </c>
      <c r="M66" s="108">
        <v>64093.354679164717</v>
      </c>
      <c r="N66" s="146">
        <v>48029.538007219002</v>
      </c>
      <c r="O66" s="148">
        <v>35286.435768859512</v>
      </c>
      <c r="P66" s="148">
        <v>3930.76</v>
      </c>
      <c r="Q66" s="148">
        <v>131797.48268638374</v>
      </c>
      <c r="R66" s="148">
        <v>74411.444679164721</v>
      </c>
      <c r="S66" s="149">
        <v>57386.038007219002</v>
      </c>
      <c r="T66" s="150"/>
      <c r="U66" s="151"/>
    </row>
    <row r="67" spans="1:16384" s="107" customFormat="1" ht="18" customHeight="1">
      <c r="A67" s="130" t="s">
        <v>104</v>
      </c>
      <c r="B67" s="131">
        <v>139882.70825174174</v>
      </c>
      <c r="C67" s="131">
        <v>47097.14</v>
      </c>
      <c r="D67" s="131">
        <v>24607.68</v>
      </c>
      <c r="E67" s="131">
        <v>697.53</v>
      </c>
      <c r="F67" s="131">
        <v>22489.46</v>
      </c>
      <c r="G67" s="131">
        <v>14311.16</v>
      </c>
      <c r="H67" s="131">
        <v>8178.3</v>
      </c>
      <c r="I67" s="131">
        <v>92785.56825174173</v>
      </c>
      <c r="J67" s="131">
        <v>15137.606432166162</v>
      </c>
      <c r="K67" s="131">
        <v>5498.88</v>
      </c>
      <c r="L67" s="131">
        <v>77647.961819575576</v>
      </c>
      <c r="M67" s="131">
        <v>45346.210462608433</v>
      </c>
      <c r="N67" s="144">
        <v>32301.751356967143</v>
      </c>
      <c r="O67" s="145">
        <v>39745.286432166162</v>
      </c>
      <c r="P67" s="145">
        <v>6196.41</v>
      </c>
      <c r="Q67" s="145">
        <v>100137.42181957558</v>
      </c>
      <c r="R67" s="145">
        <v>59657.370462608429</v>
      </c>
      <c r="S67" s="156">
        <v>40480.051356967146</v>
      </c>
      <c r="T67" s="106"/>
      <c r="U67" s="140"/>
    </row>
    <row r="68" spans="1:16384" s="186" customFormat="1" ht="18" customHeight="1">
      <c r="A68" s="86" t="s">
        <v>9</v>
      </c>
      <c r="B68" s="87">
        <f>(B67-B66)/B66*100</f>
        <v>-16.279969044889185</v>
      </c>
      <c r="C68" s="87">
        <f t="shared" ref="C68:S68" si="4">(C67-C66)/C66*100</f>
        <v>5.8130145779197306</v>
      </c>
      <c r="D68" s="87">
        <f t="shared" si="4"/>
        <v>-0.91607916025606573</v>
      </c>
      <c r="E68" s="87">
        <f t="shared" si="4"/>
        <v>-28.327613489241905</v>
      </c>
      <c r="F68" s="87">
        <f t="shared" si="4"/>
        <v>14.307134227447682</v>
      </c>
      <c r="G68" s="87">
        <f t="shared" si="4"/>
        <v>38.699701204389569</v>
      </c>
      <c r="H68" s="87">
        <f t="shared" si="4"/>
        <v>-12.592315502591781</v>
      </c>
      <c r="I68" s="87">
        <f t="shared" si="4"/>
        <v>-24.302492009257325</v>
      </c>
      <c r="J68" s="87">
        <f t="shared" si="4"/>
        <v>44.840211080578655</v>
      </c>
      <c r="K68" s="87">
        <f t="shared" si="4"/>
        <v>85.927493795519254</v>
      </c>
      <c r="L68" s="87">
        <f t="shared" si="4"/>
        <v>-30.747450445501045</v>
      </c>
      <c r="M68" s="87">
        <f t="shared" si="4"/>
        <v>-29.249747201406123</v>
      </c>
      <c r="N68" s="87">
        <f t="shared" si="4"/>
        <v>-32.746071069615368</v>
      </c>
      <c r="O68" s="87">
        <f t="shared" si="4"/>
        <v>12.63616051367141</v>
      </c>
      <c r="P68" s="87">
        <f t="shared" si="4"/>
        <v>57.638980756901958</v>
      </c>
      <c r="Q68" s="87">
        <f t="shared" si="4"/>
        <v>-24.021749294062214</v>
      </c>
      <c r="R68" s="87">
        <f t="shared" si="4"/>
        <v>-19.827694893131735</v>
      </c>
      <c r="S68" s="87">
        <f t="shared" si="4"/>
        <v>-29.460104299455438</v>
      </c>
      <c r="T68" s="115" t="e">
        <f t="shared" ref="T68" si="5">(T35-T34)/T34*100</f>
        <v>#DIV/0!</v>
      </c>
      <c r="U68" s="118" t="e">
        <f t="shared" ref="U68" si="6">(U35-U34)/U34*100</f>
        <v>#DIV/0!</v>
      </c>
    </row>
    <row r="69" spans="1:16384" s="180" customFormat="1" ht="18" customHeight="1">
      <c r="A69" s="38" t="s">
        <v>10</v>
      </c>
      <c r="B69" s="99">
        <f>(B67-B54)/B54*100</f>
        <v>-11.659664917932284</v>
      </c>
      <c r="C69" s="99">
        <f t="shared" ref="C69:S69" si="7">(C67-C54)/C54*100</f>
        <v>41.946845363782735</v>
      </c>
      <c r="D69" s="99">
        <f t="shared" si="7"/>
        <v>67.620282808411901</v>
      </c>
      <c r="E69" s="99">
        <f t="shared" si="7"/>
        <v>-65.624014351048729</v>
      </c>
      <c r="F69" s="99">
        <f t="shared" si="7"/>
        <v>21.572468715555203</v>
      </c>
      <c r="G69" s="99">
        <f t="shared" si="7"/>
        <v>181.02590687819463</v>
      </c>
      <c r="H69" s="99">
        <f t="shared" si="7"/>
        <v>-38.996773168515794</v>
      </c>
      <c r="I69" s="99">
        <f t="shared" si="7"/>
        <v>-25.869878517890637</v>
      </c>
      <c r="J69" s="99">
        <f t="shared" si="7"/>
        <v>-11.366992024610648</v>
      </c>
      <c r="K69" s="99">
        <f t="shared" si="7"/>
        <v>-21.788750048526133</v>
      </c>
      <c r="L69" s="99">
        <f t="shared" si="7"/>
        <v>-28.161502452972815</v>
      </c>
      <c r="M69" s="99">
        <f t="shared" si="7"/>
        <v>-27.248438700834093</v>
      </c>
      <c r="N69" s="99">
        <f t="shared" si="7"/>
        <v>-29.405289064884482</v>
      </c>
      <c r="O69" s="99">
        <f t="shared" si="7"/>
        <v>25.144237383662254</v>
      </c>
      <c r="P69" s="99">
        <f t="shared" si="7"/>
        <v>-31.606382912849696</v>
      </c>
      <c r="Q69" s="99">
        <f t="shared" si="7"/>
        <v>-20.893543691244513</v>
      </c>
      <c r="R69" s="99">
        <f t="shared" si="7"/>
        <v>-11.517372379559301</v>
      </c>
      <c r="S69" s="99">
        <f t="shared" si="7"/>
        <v>-31.57872163102774</v>
      </c>
      <c r="T69" s="116" t="e">
        <f>(T35-#REF!)/#REF!*100</f>
        <v>#REF!</v>
      </c>
      <c r="U69" s="119" t="e">
        <f>(U35-#REF!)/#REF!*100</f>
        <v>#REF!</v>
      </c>
    </row>
    <row r="70" spans="1:16384" s="186" customFormat="1" ht="18" customHeight="1" thickBot="1">
      <c r="A70" s="39" t="s">
        <v>45</v>
      </c>
      <c r="B70" s="103">
        <f>(B67-B41)/B41*100</f>
        <v>17.134960715302487</v>
      </c>
      <c r="C70" s="103">
        <f t="shared" ref="C70:S70" si="8">(C67-C41)/C41*100</f>
        <v>38.020149234923394</v>
      </c>
      <c r="D70" s="103">
        <f t="shared" si="8"/>
        <v>-1.7428022112948578</v>
      </c>
      <c r="E70" s="103">
        <f t="shared" si="8"/>
        <v>-81.296204432407777</v>
      </c>
      <c r="F70" s="103">
        <f t="shared" si="8"/>
        <v>147.70228312312827</v>
      </c>
      <c r="G70" s="103">
        <f t="shared" si="8"/>
        <v>1616.460372289388</v>
      </c>
      <c r="H70" s="103">
        <f t="shared" si="8"/>
        <v>-0.81462912362787288</v>
      </c>
      <c r="I70" s="103">
        <f t="shared" si="8"/>
        <v>8.7797382141806981</v>
      </c>
      <c r="J70" s="103">
        <f t="shared" si="8"/>
        <v>21.93266543717106</v>
      </c>
      <c r="K70" s="103">
        <f t="shared" si="8"/>
        <v>-15.241248407986841</v>
      </c>
      <c r="L70" s="103">
        <f t="shared" si="8"/>
        <v>6.5392678343449102</v>
      </c>
      <c r="M70" s="103">
        <f t="shared" si="8"/>
        <v>-1.3249572133842162</v>
      </c>
      <c r="N70" s="103">
        <f t="shared" si="8"/>
        <v>19.960827698842998</v>
      </c>
      <c r="O70" s="103">
        <f t="shared" si="8"/>
        <v>6.1037878800059326</v>
      </c>
      <c r="P70" s="103">
        <f t="shared" si="8"/>
        <v>-39.352164479334306</v>
      </c>
      <c r="Q70" s="103">
        <f t="shared" si="8"/>
        <v>22.176555095988075</v>
      </c>
      <c r="R70" s="103">
        <f t="shared" si="8"/>
        <v>27.503375360663263</v>
      </c>
      <c r="S70" s="103">
        <f t="shared" si="8"/>
        <v>15.090432902066247</v>
      </c>
      <c r="T70" s="117" t="e">
        <f>(T35-#REF!)/#REF!*100</f>
        <v>#REF!</v>
      </c>
      <c r="U70" s="120" t="e">
        <f>(U35-#REF!)/#REF!*100</f>
        <v>#REF!</v>
      </c>
    </row>
    <row r="71" spans="1:16384" s="186" customFormat="1">
      <c r="A71" s="15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</row>
    <row r="72" spans="1:16384" s="24" customFormat="1" ht="22.5" customHeight="1">
      <c r="A72" s="213" t="s">
        <v>106</v>
      </c>
      <c r="B72" s="213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U72" s="25"/>
    </row>
    <row r="73" spans="1:16384" s="26" customFormat="1" ht="11.25" customHeight="1">
      <c r="A73" s="5" t="s">
        <v>15</v>
      </c>
      <c r="B73" s="6" t="s">
        <v>0</v>
      </c>
      <c r="C73" s="40" t="s">
        <v>1</v>
      </c>
      <c r="D73" s="40"/>
      <c r="E73" s="40"/>
      <c r="F73" s="40"/>
      <c r="G73" s="40"/>
      <c r="H73" s="41"/>
      <c r="I73" s="50" t="s">
        <v>2</v>
      </c>
      <c r="J73" s="50"/>
      <c r="K73" s="50"/>
      <c r="L73" s="50"/>
      <c r="M73" s="50"/>
      <c r="N73" s="77"/>
      <c r="O73" s="62" t="s">
        <v>3</v>
      </c>
      <c r="P73" s="62"/>
      <c r="Q73" s="63" t="s">
        <v>4</v>
      </c>
      <c r="R73" s="62"/>
      <c r="S73" s="64"/>
      <c r="U73" s="27"/>
    </row>
    <row r="74" spans="1:16384" s="26" customFormat="1" ht="11.25" customHeight="1">
      <c r="A74" s="7"/>
      <c r="B74" s="8"/>
      <c r="C74" s="72"/>
      <c r="D74" s="42" t="s">
        <v>3</v>
      </c>
      <c r="E74" s="43"/>
      <c r="F74" s="42" t="s">
        <v>4</v>
      </c>
      <c r="G74" s="40"/>
      <c r="H74" s="41"/>
      <c r="I74" s="52"/>
      <c r="J74" s="53" t="s">
        <v>3</v>
      </c>
      <c r="K74" s="54"/>
      <c r="L74" s="55" t="s">
        <v>4</v>
      </c>
      <c r="M74" s="50"/>
      <c r="N74" s="51"/>
      <c r="O74" s="79"/>
      <c r="P74" s="80"/>
      <c r="Q74" s="81"/>
      <c r="R74" s="79"/>
      <c r="S74" s="82"/>
      <c r="U74" s="27"/>
    </row>
    <row r="75" spans="1:16384" s="28" customFormat="1" ht="11.25" customHeight="1" thickBot="1">
      <c r="A75" s="7"/>
      <c r="B75" s="8"/>
      <c r="C75" s="72"/>
      <c r="D75" s="73"/>
      <c r="E75" s="74" t="s">
        <v>8</v>
      </c>
      <c r="F75" s="75"/>
      <c r="G75" s="76" t="s">
        <v>5</v>
      </c>
      <c r="H75" s="41" t="s">
        <v>6</v>
      </c>
      <c r="I75" s="52"/>
      <c r="J75" s="70"/>
      <c r="K75" s="55" t="s">
        <v>8</v>
      </c>
      <c r="L75" s="78"/>
      <c r="M75" s="71" t="s">
        <v>5</v>
      </c>
      <c r="N75" s="51" t="s">
        <v>6</v>
      </c>
      <c r="O75" s="82"/>
      <c r="P75" s="63" t="s">
        <v>8</v>
      </c>
      <c r="Q75" s="81"/>
      <c r="R75" s="83" t="s">
        <v>5</v>
      </c>
      <c r="S75" s="64" t="s">
        <v>6</v>
      </c>
      <c r="U75" s="29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  <c r="WXH75" s="26"/>
      <c r="WXI75" s="26"/>
      <c r="WXJ75" s="26"/>
      <c r="WXK75" s="26"/>
      <c r="WXL75" s="26"/>
      <c r="WXM75" s="26"/>
      <c r="WXN75" s="26"/>
      <c r="WXO75" s="26"/>
      <c r="WXP75" s="26"/>
      <c r="WXQ75" s="26"/>
      <c r="WXR75" s="26"/>
      <c r="WXS75" s="26"/>
      <c r="WXT75" s="26"/>
      <c r="WXU75" s="26"/>
      <c r="WXV75" s="26"/>
      <c r="WXW75" s="26"/>
      <c r="WXX75" s="26"/>
      <c r="WXY75" s="26"/>
      <c r="WXZ75" s="26"/>
      <c r="WYA75" s="26"/>
      <c r="WYB75" s="26"/>
      <c r="WYC75" s="26"/>
      <c r="WYD75" s="26"/>
      <c r="WYE75" s="26"/>
      <c r="WYF75" s="26"/>
      <c r="WYG75" s="26"/>
      <c r="WYH75" s="26"/>
      <c r="WYI75" s="26"/>
      <c r="WYJ75" s="26"/>
      <c r="WYK75" s="26"/>
      <c r="WYL75" s="26"/>
      <c r="WYM75" s="26"/>
      <c r="WYN75" s="26"/>
      <c r="WYO75" s="26"/>
      <c r="WYP75" s="26"/>
      <c r="WYQ75" s="26"/>
      <c r="WYR75" s="26"/>
      <c r="WYS75" s="26"/>
      <c r="WYT75" s="26"/>
      <c r="WYU75" s="26"/>
      <c r="WYV75" s="26"/>
      <c r="WYW75" s="26"/>
      <c r="WYX75" s="26"/>
      <c r="WYY75" s="26"/>
      <c r="WYZ75" s="26"/>
      <c r="WZA75" s="26"/>
      <c r="WZB75" s="26"/>
      <c r="WZC75" s="26"/>
      <c r="WZD75" s="26"/>
      <c r="WZE75" s="26"/>
      <c r="WZF75" s="26"/>
      <c r="WZG75" s="26"/>
      <c r="WZH75" s="26"/>
      <c r="WZI75" s="26"/>
      <c r="WZJ75" s="26"/>
      <c r="WZK75" s="26"/>
      <c r="WZL75" s="26"/>
      <c r="WZM75" s="26"/>
      <c r="WZN75" s="26"/>
      <c r="WZO75" s="26"/>
      <c r="WZP75" s="26"/>
      <c r="WZQ75" s="26"/>
      <c r="WZR75" s="26"/>
      <c r="WZS75" s="26"/>
      <c r="WZT75" s="26"/>
      <c r="WZU75" s="26"/>
      <c r="WZV75" s="26"/>
      <c r="WZW75" s="26"/>
      <c r="WZX75" s="26"/>
      <c r="WZY75" s="26"/>
      <c r="WZZ75" s="26"/>
      <c r="XAA75" s="26"/>
      <c r="XAB75" s="26"/>
      <c r="XAC75" s="26"/>
      <c r="XAD75" s="26"/>
      <c r="XAE75" s="26"/>
      <c r="XAF75" s="26"/>
      <c r="XAG75" s="26"/>
      <c r="XAH75" s="26"/>
      <c r="XAI75" s="26"/>
      <c r="XAJ75" s="26"/>
      <c r="XAK75" s="26"/>
      <c r="XAL75" s="26"/>
      <c r="XAM75" s="26"/>
      <c r="XAN75" s="26"/>
      <c r="XAO75" s="26"/>
      <c r="XAP75" s="26"/>
      <c r="XAQ75" s="26"/>
      <c r="XAR75" s="26"/>
      <c r="XAS75" s="26"/>
      <c r="XAT75" s="26"/>
      <c r="XAU75" s="26"/>
      <c r="XAV75" s="26"/>
      <c r="XAW75" s="26"/>
      <c r="XAX75" s="26"/>
      <c r="XAY75" s="26"/>
      <c r="XAZ75" s="26"/>
      <c r="XBA75" s="26"/>
      <c r="XBB75" s="26"/>
      <c r="XBC75" s="26"/>
      <c r="XBD75" s="26"/>
      <c r="XBE75" s="26"/>
      <c r="XBF75" s="26"/>
      <c r="XBG75" s="26"/>
      <c r="XBH75" s="26"/>
      <c r="XBI75" s="26"/>
      <c r="XBJ75" s="26"/>
      <c r="XBK75" s="26"/>
      <c r="XBL75" s="26"/>
      <c r="XBM75" s="26"/>
      <c r="XBN75" s="26"/>
      <c r="XBO75" s="26"/>
      <c r="XBP75" s="26"/>
      <c r="XBQ75" s="26"/>
      <c r="XBR75" s="26"/>
      <c r="XBS75" s="26"/>
      <c r="XBT75" s="26"/>
      <c r="XBU75" s="26"/>
      <c r="XBV75" s="26"/>
      <c r="XBW75" s="26"/>
      <c r="XBX75" s="26"/>
      <c r="XBY75" s="26"/>
      <c r="XBZ75" s="26"/>
      <c r="XCA75" s="26"/>
      <c r="XCB75" s="26"/>
      <c r="XCC75" s="26"/>
      <c r="XCD75" s="26"/>
      <c r="XCE75" s="26"/>
      <c r="XCF75" s="26"/>
      <c r="XCG75" s="26"/>
      <c r="XCH75" s="26"/>
      <c r="XCI75" s="26"/>
      <c r="XCJ75" s="26"/>
      <c r="XCK75" s="26"/>
      <c r="XCL75" s="26"/>
      <c r="XCM75" s="26"/>
      <c r="XCN75" s="26"/>
      <c r="XCO75" s="26"/>
      <c r="XCP75" s="26"/>
      <c r="XCQ75" s="26"/>
      <c r="XCR75" s="26"/>
      <c r="XCS75" s="26"/>
      <c r="XCT75" s="26"/>
      <c r="XCU75" s="26"/>
      <c r="XCV75" s="26"/>
      <c r="XCW75" s="26"/>
      <c r="XCX75" s="26"/>
      <c r="XCY75" s="26"/>
      <c r="XCZ75" s="26"/>
      <c r="XDA75" s="26"/>
      <c r="XDB75" s="26"/>
      <c r="XDC75" s="26"/>
      <c r="XDD75" s="26"/>
      <c r="XDE75" s="26"/>
      <c r="XDF75" s="26"/>
      <c r="XDG75" s="26"/>
      <c r="XDH75" s="26"/>
      <c r="XDI75" s="26"/>
      <c r="XDJ75" s="26"/>
      <c r="XDK75" s="26"/>
      <c r="XDL75" s="26"/>
      <c r="XDM75" s="26"/>
      <c r="XDN75" s="26"/>
      <c r="XDO75" s="26"/>
      <c r="XDP75" s="26"/>
      <c r="XDQ75" s="26"/>
      <c r="XDR75" s="26"/>
      <c r="XDS75" s="26"/>
      <c r="XDT75" s="26"/>
      <c r="XDU75" s="26"/>
      <c r="XDV75" s="26"/>
      <c r="XDW75" s="26"/>
      <c r="XDX75" s="26"/>
      <c r="XDY75" s="26"/>
      <c r="XDZ75" s="26"/>
      <c r="XEA75" s="26"/>
      <c r="XEB75" s="26"/>
      <c r="XEC75" s="26"/>
      <c r="XED75" s="26"/>
      <c r="XEE75" s="26"/>
      <c r="XEF75" s="26"/>
      <c r="XEG75" s="26"/>
      <c r="XEH75" s="26"/>
      <c r="XEI75" s="26"/>
      <c r="XEJ75" s="26"/>
      <c r="XEK75" s="26"/>
      <c r="XEL75" s="26"/>
      <c r="XEM75" s="26"/>
      <c r="XEN75" s="26"/>
      <c r="XEO75" s="26"/>
      <c r="XEP75" s="26"/>
      <c r="XEQ75" s="26"/>
      <c r="XER75" s="26"/>
      <c r="XES75" s="26"/>
      <c r="XET75" s="26"/>
      <c r="XEU75" s="26"/>
      <c r="XEV75" s="26"/>
      <c r="XEW75" s="26"/>
      <c r="XEX75" s="26"/>
      <c r="XEY75" s="26"/>
      <c r="XEZ75" s="26"/>
      <c r="XFA75" s="26"/>
      <c r="XFB75" s="26"/>
      <c r="XFC75" s="26"/>
      <c r="XFD75" s="26"/>
    </row>
    <row r="76" spans="1:16384" s="188" customFormat="1" ht="18" thickTop="1">
      <c r="A76" s="30" t="s">
        <v>107</v>
      </c>
      <c r="B76" s="31">
        <f>SUM(B58:B67)</f>
        <v>1552819.7831687899</v>
      </c>
      <c r="C76" s="100">
        <f t="shared" ref="C76:S76" si="9">SUM(C58:C67)</f>
        <v>444852.94999999995</v>
      </c>
      <c r="D76" s="100">
        <f t="shared" si="9"/>
        <v>294269.18</v>
      </c>
      <c r="E76" s="100">
        <f t="shared" si="9"/>
        <v>17266.859999999997</v>
      </c>
      <c r="F76" s="100">
        <f t="shared" si="9"/>
        <v>150583.76999999999</v>
      </c>
      <c r="G76" s="100">
        <f t="shared" si="9"/>
        <v>54575.81</v>
      </c>
      <c r="H76" s="100">
        <f t="shared" si="9"/>
        <v>96007.96</v>
      </c>
      <c r="I76" s="100">
        <f t="shared" si="9"/>
        <v>1107966.83316879</v>
      </c>
      <c r="J76" s="100">
        <f t="shared" si="9"/>
        <v>225636.50975179757</v>
      </c>
      <c r="K76" s="100">
        <f t="shared" si="9"/>
        <v>126714.38493117171</v>
      </c>
      <c r="L76" s="100">
        <f t="shared" si="9"/>
        <v>882330.32341699256</v>
      </c>
      <c r="M76" s="100">
        <f t="shared" si="9"/>
        <v>509926.3625418194</v>
      </c>
      <c r="N76" s="100">
        <f t="shared" si="9"/>
        <v>372403.96087517322</v>
      </c>
      <c r="O76" s="100">
        <f t="shared" si="9"/>
        <v>519905.68975179753</v>
      </c>
      <c r="P76" s="100">
        <f t="shared" si="9"/>
        <v>143981.24493117171</v>
      </c>
      <c r="Q76" s="100">
        <f>SUM(Q58:Q67)</f>
        <v>1032914.0934169926</v>
      </c>
      <c r="R76" s="100">
        <f t="shared" si="9"/>
        <v>564502.1725418194</v>
      </c>
      <c r="S76" s="100">
        <f t="shared" si="9"/>
        <v>468411.92087517324</v>
      </c>
      <c r="T76" s="100">
        <f>SUM(T32:T32)</f>
        <v>0</v>
      </c>
      <c r="U76" s="187">
        <f>SUM(U32:U32)</f>
        <v>0</v>
      </c>
    </row>
    <row r="77" spans="1:16384" ht="17.25">
      <c r="A77" s="84" t="s">
        <v>108</v>
      </c>
      <c r="B77" s="32">
        <f>SUM(B45:B54)</f>
        <v>1554107.2796529881</v>
      </c>
      <c r="C77" s="101">
        <f t="shared" ref="C77:S77" si="10">SUM(C45:C54)</f>
        <v>404702.61</v>
      </c>
      <c r="D77" s="101">
        <f t="shared" si="10"/>
        <v>258600.81</v>
      </c>
      <c r="E77" s="101">
        <f t="shared" si="10"/>
        <v>17520.43</v>
      </c>
      <c r="F77" s="101">
        <f t="shared" si="10"/>
        <v>146101.80000000002</v>
      </c>
      <c r="G77" s="101">
        <f t="shared" si="10"/>
        <v>28666.68</v>
      </c>
      <c r="H77" s="101">
        <f t="shared" si="10"/>
        <v>117435.12</v>
      </c>
      <c r="I77" s="101">
        <f t="shared" si="10"/>
        <v>1149404.669652988</v>
      </c>
      <c r="J77" s="101">
        <f t="shared" si="10"/>
        <v>245129.08536202047</v>
      </c>
      <c r="K77" s="101">
        <f t="shared" si="10"/>
        <v>143982.36315028658</v>
      </c>
      <c r="L77" s="101">
        <f t="shared" si="10"/>
        <v>904275.58429096767</v>
      </c>
      <c r="M77" s="101">
        <f t="shared" si="10"/>
        <v>488354.22222748352</v>
      </c>
      <c r="N77" s="101">
        <f t="shared" si="10"/>
        <v>415921.36206348421</v>
      </c>
      <c r="O77" s="101">
        <f t="shared" si="10"/>
        <v>503729.89536202053</v>
      </c>
      <c r="P77" s="101">
        <f t="shared" si="10"/>
        <v>161502.79315028657</v>
      </c>
      <c r="Q77" s="101">
        <f t="shared" si="10"/>
        <v>1050377.3842909678</v>
      </c>
      <c r="R77" s="101">
        <f t="shared" si="10"/>
        <v>517020.90222748352</v>
      </c>
      <c r="S77" s="101">
        <f t="shared" si="10"/>
        <v>533356.48206348426</v>
      </c>
      <c r="T77" s="101" t="e">
        <f>SUM(#REF!)</f>
        <v>#REF!</v>
      </c>
      <c r="U77" s="101" t="e">
        <f>SUM(#REF!)</f>
        <v>#REF!</v>
      </c>
    </row>
    <row r="78" spans="1:16384" ht="17.25">
      <c r="A78" s="84" t="s">
        <v>109</v>
      </c>
      <c r="B78" s="33">
        <f>SUM(B32:B41)</f>
        <v>2032982.1417006603</v>
      </c>
      <c r="C78" s="102">
        <f t="shared" ref="C78:S78" si="11">SUM(C32:C41)</f>
        <v>428137.51000000007</v>
      </c>
      <c r="D78" s="102">
        <f t="shared" si="11"/>
        <v>280792.11</v>
      </c>
      <c r="E78" s="102">
        <f t="shared" si="11"/>
        <v>34526.289487711882</v>
      </c>
      <c r="F78" s="102">
        <f t="shared" si="11"/>
        <v>147345.40000000002</v>
      </c>
      <c r="G78" s="102">
        <f t="shared" si="11"/>
        <v>38976.920000000006</v>
      </c>
      <c r="H78" s="102">
        <f t="shared" si="11"/>
        <v>108368.48000000001</v>
      </c>
      <c r="I78" s="102">
        <f t="shared" si="11"/>
        <v>1604844.6317006603</v>
      </c>
      <c r="J78" s="102">
        <f t="shared" si="11"/>
        <v>198907.25585712446</v>
      </c>
      <c r="K78" s="102">
        <f t="shared" si="11"/>
        <v>120306.67554900867</v>
      </c>
      <c r="L78" s="102">
        <f t="shared" si="11"/>
        <v>1405937.3758435361</v>
      </c>
      <c r="M78" s="102">
        <f t="shared" si="11"/>
        <v>769636.81322228175</v>
      </c>
      <c r="N78" s="102">
        <f t="shared" si="11"/>
        <v>636300.56262125436</v>
      </c>
      <c r="O78" s="102">
        <f t="shared" si="11"/>
        <v>479699.36585712445</v>
      </c>
      <c r="P78" s="102">
        <f t="shared" si="11"/>
        <v>154832.96503672053</v>
      </c>
      <c r="Q78" s="102">
        <f t="shared" si="11"/>
        <v>1553282.775843536</v>
      </c>
      <c r="R78" s="102">
        <f t="shared" si="11"/>
        <v>808613.73322228156</v>
      </c>
      <c r="S78" s="102">
        <f t="shared" si="11"/>
        <v>744669.04262125422</v>
      </c>
      <c r="T78" s="102" t="e">
        <f>SUM(#REF!)</f>
        <v>#REF!</v>
      </c>
      <c r="U78" s="102" t="e">
        <f>SUM(#REF!)</f>
        <v>#REF!</v>
      </c>
    </row>
    <row r="79" spans="1:16384" ht="17.25">
      <c r="A79" s="85" t="s">
        <v>11</v>
      </c>
      <c r="B79" s="34">
        <f>100*(B76/B77-1)</f>
        <v>-8.2844762459743926E-2</v>
      </c>
      <c r="C79" s="34">
        <f t="shared" ref="C79:S79" si="12">100*(C76/C77-1)</f>
        <v>9.9209491137208126</v>
      </c>
      <c r="D79" s="34">
        <f t="shared" si="12"/>
        <v>13.792829960586751</v>
      </c>
      <c r="E79" s="34">
        <f t="shared" si="12"/>
        <v>-1.4472818304117174</v>
      </c>
      <c r="F79" s="34">
        <f t="shared" si="12"/>
        <v>3.0677034779858836</v>
      </c>
      <c r="G79" s="34">
        <f t="shared" si="12"/>
        <v>90.380644009002793</v>
      </c>
      <c r="H79" s="34">
        <f t="shared" si="12"/>
        <v>-18.245955724318243</v>
      </c>
      <c r="I79" s="34">
        <f t="shared" si="12"/>
        <v>-3.6051564412652226</v>
      </c>
      <c r="J79" s="34">
        <f t="shared" si="12"/>
        <v>-7.9519635874442107</v>
      </c>
      <c r="K79" s="34">
        <f t="shared" si="12"/>
        <v>-11.993120435932013</v>
      </c>
      <c r="L79" s="34">
        <f t="shared" si="12"/>
        <v>-2.4268332856937747</v>
      </c>
      <c r="M79" s="34">
        <f t="shared" si="12"/>
        <v>4.4173141814850991</v>
      </c>
      <c r="N79" s="34">
        <f t="shared" si="12"/>
        <v>-10.462891584219403</v>
      </c>
      <c r="O79" s="34">
        <f t="shared" si="12"/>
        <v>3.2112039683790838</v>
      </c>
      <c r="P79" s="34">
        <f t="shared" si="12"/>
        <v>-10.849068228070935</v>
      </c>
      <c r="Q79" s="34">
        <f t="shared" si="12"/>
        <v>-1.6625730080587542</v>
      </c>
      <c r="R79" s="34">
        <f t="shared" si="12"/>
        <v>9.1836268339968719</v>
      </c>
      <c r="S79" s="34">
        <f t="shared" si="12"/>
        <v>-12.176576712267428</v>
      </c>
      <c r="T79" s="15" t="e">
        <f t="shared" ref="T79:U79" si="13">100*(T76/T77-1)</f>
        <v>#REF!</v>
      </c>
      <c r="U79" s="11" t="e">
        <f t="shared" si="13"/>
        <v>#REF!</v>
      </c>
    </row>
    <row r="80" spans="1:16384" ht="17.25">
      <c r="A80" s="84" t="s">
        <v>12</v>
      </c>
      <c r="B80" s="35">
        <f>100*(B76/B78-1)</f>
        <v>-23.618621564978326</v>
      </c>
      <c r="C80" s="35">
        <f t="shared" ref="C80:S80" si="14">100*(C76/C78-1)</f>
        <v>3.9042222672803994</v>
      </c>
      <c r="D80" s="35">
        <f t="shared" si="14"/>
        <v>4.7996612155519536</v>
      </c>
      <c r="E80" s="35">
        <f t="shared" si="14"/>
        <v>-49.989239341385414</v>
      </c>
      <c r="F80" s="35">
        <f t="shared" si="14"/>
        <v>2.1978086862568968</v>
      </c>
      <c r="G80" s="35">
        <f t="shared" si="14"/>
        <v>40.020837972831067</v>
      </c>
      <c r="H80" s="35">
        <f t="shared" si="14"/>
        <v>-11.406010308532522</v>
      </c>
      <c r="I80" s="35">
        <f t="shared" si="14"/>
        <v>-30.961115407497541</v>
      </c>
      <c r="J80" s="35">
        <f t="shared" si="14"/>
        <v>13.43804869233769</v>
      </c>
      <c r="K80" s="35">
        <f t="shared" si="14"/>
        <v>5.3261461618169026</v>
      </c>
      <c r="L80" s="35">
        <f t="shared" si="14"/>
        <v>-37.242558695929759</v>
      </c>
      <c r="M80" s="35">
        <f t="shared" si="14"/>
        <v>-33.744546287114055</v>
      </c>
      <c r="N80" s="35">
        <f t="shared" si="14"/>
        <v>-41.473576678755897</v>
      </c>
      <c r="O80" s="35">
        <f t="shared" si="14"/>
        <v>8.3815670305989798</v>
      </c>
      <c r="P80" s="35">
        <f t="shared" si="14"/>
        <v>-7.0086625951877979</v>
      </c>
      <c r="Q80" s="35">
        <f t="shared" si="14"/>
        <v>-33.501220158959697</v>
      </c>
      <c r="R80" s="35">
        <f t="shared" si="14"/>
        <v>-30.188896212248451</v>
      </c>
      <c r="S80" s="35">
        <f t="shared" si="14"/>
        <v>-37.097973184657818</v>
      </c>
      <c r="T80" s="16" t="e">
        <f t="shared" ref="T80:U80" si="15">100*(T76/T78-1)</f>
        <v>#REF!</v>
      </c>
      <c r="U80" s="10" t="e">
        <f t="shared" si="15"/>
        <v>#REF!</v>
      </c>
    </row>
    <row r="81" spans="1:21" ht="5.0999999999999996" customHeight="1">
      <c r="A81" s="154"/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6"/>
      <c r="U81" s="10"/>
    </row>
    <row r="82" spans="1:21" s="186" customFormat="1">
      <c r="A82" s="214" t="s">
        <v>46</v>
      </c>
      <c r="B82" s="214"/>
      <c r="C82" s="214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3"/>
      <c r="U82" s="23"/>
    </row>
    <row r="84" spans="1:21">
      <c r="C84" s="17"/>
    </row>
    <row r="87" spans="1:21">
      <c r="B87" s="17"/>
      <c r="C87" s="17"/>
      <c r="D87" s="17"/>
      <c r="E87" s="17"/>
      <c r="F87" s="17"/>
      <c r="G87" s="18"/>
      <c r="H87" s="18"/>
    </row>
    <row r="88" spans="1:21">
      <c r="B88" s="17"/>
      <c r="C88" s="17"/>
      <c r="D88" s="17"/>
      <c r="E88" s="17"/>
      <c r="F88" s="17"/>
      <c r="G88" s="98"/>
      <c r="H88" s="98"/>
    </row>
    <row r="89" spans="1:21"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</row>
    <row r="90" spans="1:21">
      <c r="B90" s="98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</row>
    <row r="91" spans="1:21">
      <c r="B91" s="98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 spans="1:21">
      <c r="B92" s="98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 spans="1:21">
      <c r="B93" s="98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1:21">
      <c r="B94" s="98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 spans="1:21">
      <c r="B95" s="98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 spans="1:21">
      <c r="B96" s="98"/>
    </row>
    <row r="97" spans="2:13">
      <c r="B97" s="98"/>
    </row>
    <row r="103" spans="2:13">
      <c r="F103" s="19"/>
      <c r="G103" s="19"/>
      <c r="H103" s="20"/>
      <c r="I103" s="19"/>
      <c r="J103" s="20"/>
      <c r="K103" s="19"/>
      <c r="L103" s="19"/>
      <c r="M103" s="20"/>
    </row>
    <row r="104" spans="2:13">
      <c r="F104" s="19"/>
      <c r="G104" s="19"/>
      <c r="H104" s="20"/>
      <c r="I104" s="19"/>
      <c r="J104" s="20"/>
      <c r="K104" s="19"/>
      <c r="L104" s="19"/>
      <c r="M104" s="20"/>
    </row>
    <row r="105" spans="2:13">
      <c r="F105" s="19"/>
      <c r="G105" s="19"/>
      <c r="H105" s="20"/>
      <c r="I105" s="19"/>
      <c r="J105" s="20"/>
      <c r="K105" s="19"/>
      <c r="L105" s="19"/>
      <c r="M105" s="20"/>
    </row>
    <row r="106" spans="2:13">
      <c r="F106" s="19"/>
      <c r="G106" s="19"/>
      <c r="H106" s="20"/>
      <c r="I106" s="19"/>
      <c r="J106" s="20"/>
      <c r="K106" s="19"/>
      <c r="L106" s="19"/>
      <c r="M106" s="20"/>
    </row>
    <row r="107" spans="2:13">
      <c r="F107" s="19"/>
      <c r="G107" s="19"/>
      <c r="H107" s="20"/>
      <c r="I107" s="19"/>
      <c r="J107" s="20"/>
      <c r="K107" s="19"/>
      <c r="L107" s="19"/>
      <c r="M107" s="20"/>
    </row>
    <row r="108" spans="2:13">
      <c r="F108" s="19"/>
      <c r="G108" s="19"/>
      <c r="H108" s="20"/>
      <c r="I108" s="19"/>
      <c r="J108" s="20"/>
      <c r="K108" s="19"/>
      <c r="L108" s="19"/>
      <c r="M108" s="20"/>
    </row>
    <row r="109" spans="2:13">
      <c r="F109" s="19"/>
      <c r="G109" s="19"/>
      <c r="H109" s="20"/>
      <c r="I109" s="19"/>
      <c r="J109" s="20"/>
      <c r="K109" s="19"/>
      <c r="L109" s="19"/>
      <c r="M109" s="20"/>
    </row>
    <row r="114" spans="6:10">
      <c r="F114" s="19"/>
      <c r="G114" s="19"/>
      <c r="H114" s="20"/>
      <c r="I114" s="19"/>
    </row>
    <row r="115" spans="6:10">
      <c r="F115" s="19"/>
      <c r="G115" s="19"/>
      <c r="H115" s="20"/>
      <c r="I115" s="19"/>
    </row>
    <row r="116" spans="6:10">
      <c r="F116" s="19"/>
      <c r="G116" s="19"/>
      <c r="H116" s="20"/>
      <c r="I116" s="19"/>
    </row>
    <row r="117" spans="6:10">
      <c r="F117" s="19"/>
      <c r="G117" s="19"/>
      <c r="H117" s="20"/>
      <c r="I117" s="19"/>
    </row>
    <row r="118" spans="6:10">
      <c r="F118" s="19"/>
      <c r="G118" s="19"/>
      <c r="H118" s="20"/>
      <c r="I118" s="19"/>
    </row>
    <row r="119" spans="6:10">
      <c r="F119" s="19"/>
      <c r="G119" s="19"/>
      <c r="H119" s="20"/>
      <c r="I119" s="19"/>
    </row>
    <row r="120" spans="6:10">
      <c r="F120" s="19"/>
      <c r="G120" s="19"/>
      <c r="H120" s="20"/>
      <c r="I120" s="19"/>
      <c r="J120" s="20"/>
    </row>
    <row r="121" spans="6:10">
      <c r="F121" s="19"/>
      <c r="G121" s="19"/>
      <c r="H121" s="20"/>
      <c r="I121" s="19"/>
      <c r="J121" s="20"/>
    </row>
    <row r="122" spans="6:10">
      <c r="F122" s="19"/>
      <c r="G122" s="19"/>
      <c r="H122" s="20"/>
      <c r="I122" s="19"/>
      <c r="J122" s="20"/>
    </row>
    <row r="123" spans="6:10">
      <c r="F123" s="19"/>
      <c r="G123" s="19"/>
      <c r="H123" s="20"/>
      <c r="I123" s="19"/>
      <c r="J123" s="20"/>
    </row>
  </sheetData>
  <mergeCells count="4">
    <mergeCell ref="U3:U5"/>
    <mergeCell ref="A1:U1"/>
    <mergeCell ref="A72:S72"/>
    <mergeCell ref="A82:S82"/>
  </mergeCells>
  <phoneticPr fontId="11" type="noConversion"/>
  <printOptions horizontalCentered="1"/>
  <pageMargins left="0.25" right="0.25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"/>
  <sheetViews>
    <sheetView topLeftCell="A56" workbookViewId="0">
      <selection activeCell="B77" sqref="B77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12" t="s">
        <v>91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s="163" customFormat="1" ht="18" hidden="1" customHeight="1" thickTop="1">
      <c r="A6" s="104" t="s">
        <v>47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</row>
    <row r="7" spans="1:19" s="163" customFormat="1" ht="18" hidden="1" customHeight="1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</row>
    <row r="8" spans="1:19" s="163" customFormat="1" ht="18" hidden="1" customHeight="1">
      <c r="A8" s="104" t="s">
        <v>49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8">
        <v>44128.046628632852</v>
      </c>
      <c r="O8" s="178">
        <v>33660.898226187572</v>
      </c>
      <c r="P8" s="178">
        <v>3491.08</v>
      </c>
      <c r="Q8" s="178">
        <v>114465.01182113789</v>
      </c>
      <c r="R8" s="178">
        <v>61827.255192505036</v>
      </c>
      <c r="S8" s="168">
        <v>52637.756628632851</v>
      </c>
    </row>
    <row r="9" spans="1:19" s="164" customFormat="1" ht="18" hidden="1" customHeight="1">
      <c r="A9" s="179" t="s">
        <v>92</v>
      </c>
      <c r="B9" s="171">
        <f>SUM(B6:B8)</f>
        <v>399351.8048475426</v>
      </c>
      <c r="C9" s="171">
        <f t="shared" ref="C9:S9" si="0">SUM(C6:C8)</f>
        <v>102749.47</v>
      </c>
      <c r="D9" s="171">
        <f t="shared" si="0"/>
        <v>59664.479999999996</v>
      </c>
      <c r="E9" s="171">
        <f t="shared" si="0"/>
        <v>6187.74</v>
      </c>
      <c r="F9" s="171">
        <f t="shared" si="0"/>
        <v>43084.99</v>
      </c>
      <c r="G9" s="171">
        <f t="shared" si="0"/>
        <v>11089.65</v>
      </c>
      <c r="H9" s="171">
        <f t="shared" si="0"/>
        <v>31995.34</v>
      </c>
      <c r="I9" s="171">
        <f t="shared" si="0"/>
        <v>296602.33484754263</v>
      </c>
      <c r="J9" s="171">
        <f t="shared" si="0"/>
        <v>41038.528727726152</v>
      </c>
      <c r="K9" s="171">
        <f t="shared" si="0"/>
        <v>16039.17</v>
      </c>
      <c r="L9" s="171">
        <f t="shared" si="0"/>
        <v>255563.80611981647</v>
      </c>
      <c r="M9" s="171">
        <f t="shared" si="0"/>
        <v>144084.61008502287</v>
      </c>
      <c r="N9" s="171">
        <f t="shared" si="0"/>
        <v>111479.19603479357</v>
      </c>
      <c r="O9" s="171">
        <f t="shared" si="0"/>
        <v>100703.00872772615</v>
      </c>
      <c r="P9" s="171">
        <f t="shared" si="0"/>
        <v>22226.910000000003</v>
      </c>
      <c r="Q9" s="171">
        <f t="shared" si="0"/>
        <v>298648.79611981648</v>
      </c>
      <c r="R9" s="171">
        <f t="shared" si="0"/>
        <v>155174.26008502289</v>
      </c>
      <c r="S9" s="172">
        <f t="shared" si="0"/>
        <v>143474.53603479359</v>
      </c>
    </row>
    <row r="10" spans="1:19" s="163" customFormat="1" ht="18" hidden="1" customHeight="1">
      <c r="A10" s="104" t="s">
        <v>63</v>
      </c>
      <c r="B10" s="165">
        <v>110201.04650582671</v>
      </c>
      <c r="C10" s="105">
        <v>23894.42</v>
      </c>
      <c r="D10" s="105">
        <v>15866.06</v>
      </c>
      <c r="E10" s="105">
        <v>1568.27</v>
      </c>
      <c r="F10" s="105">
        <v>8028.36</v>
      </c>
      <c r="G10" s="105">
        <v>1327.42</v>
      </c>
      <c r="H10" s="105">
        <v>6700.94</v>
      </c>
      <c r="I10" s="105">
        <v>86306.626505826716</v>
      </c>
      <c r="J10" s="105">
        <v>5784.5497522618934</v>
      </c>
      <c r="K10" s="105">
        <v>2024.02</v>
      </c>
      <c r="L10" s="169">
        <v>80522.076753564819</v>
      </c>
      <c r="M10" s="169">
        <v>57573.038046110385</v>
      </c>
      <c r="N10" s="174">
        <v>22949.038707454434</v>
      </c>
      <c r="O10" s="174">
        <v>21650.609752261895</v>
      </c>
      <c r="P10" s="174">
        <v>3592.29</v>
      </c>
      <c r="Q10" s="174">
        <v>88550.436753564805</v>
      </c>
      <c r="R10" s="174">
        <v>58900.458046110383</v>
      </c>
      <c r="S10" s="183">
        <v>29649.978707454433</v>
      </c>
    </row>
    <row r="11" spans="1:19" s="113" customFormat="1" ht="18" hidden="1" customHeight="1">
      <c r="A11" s="104" t="s">
        <v>64</v>
      </c>
      <c r="B11" s="108">
        <v>161560.26476222856</v>
      </c>
      <c r="C11" s="109">
        <v>29916.799999999999</v>
      </c>
      <c r="D11" s="109">
        <v>20748.599999999999</v>
      </c>
      <c r="E11" s="109">
        <v>3048.29</v>
      </c>
      <c r="F11" s="109">
        <v>9168.2000000000007</v>
      </c>
      <c r="G11" s="109">
        <v>1749.7</v>
      </c>
      <c r="H11" s="109">
        <v>7418.5</v>
      </c>
      <c r="I11" s="109">
        <v>131643.46476222857</v>
      </c>
      <c r="J11" s="109">
        <v>8918.5443607673205</v>
      </c>
      <c r="K11" s="109">
        <v>6398.96</v>
      </c>
      <c r="L11" s="110">
        <v>122724.92040146123</v>
      </c>
      <c r="M11" s="110">
        <v>91149.439825997353</v>
      </c>
      <c r="N11" s="110">
        <v>31575.48057546388</v>
      </c>
      <c r="O11" s="110">
        <v>29667.144360767325</v>
      </c>
      <c r="P11" s="110">
        <v>9447.25</v>
      </c>
      <c r="Q11" s="110">
        <v>131893.12040146123</v>
      </c>
      <c r="R11" s="110">
        <v>92899.13982599735</v>
      </c>
      <c r="S11" s="111">
        <v>38993.98057546388</v>
      </c>
    </row>
    <row r="12" spans="1:19" s="113" customFormat="1" ht="18" hidden="1" customHeight="1">
      <c r="A12" s="104" t="s">
        <v>65</v>
      </c>
      <c r="B12" s="108">
        <v>237315.61888169547</v>
      </c>
      <c r="C12" s="109">
        <v>59785.01</v>
      </c>
      <c r="D12" s="109">
        <v>38062.269999999997</v>
      </c>
      <c r="E12" s="109">
        <v>1313.61</v>
      </c>
      <c r="F12" s="109">
        <v>21722.74</v>
      </c>
      <c r="G12" s="109">
        <v>2640.22</v>
      </c>
      <c r="H12" s="109">
        <v>19082.52</v>
      </c>
      <c r="I12" s="109">
        <v>177530.60888169546</v>
      </c>
      <c r="J12" s="109">
        <v>11801.554085789539</v>
      </c>
      <c r="K12" s="109">
        <v>9582.32</v>
      </c>
      <c r="L12" s="110">
        <v>165729.05479590592</v>
      </c>
      <c r="M12" s="110">
        <v>104376.63436243821</v>
      </c>
      <c r="N12" s="110">
        <v>61352.420433467698</v>
      </c>
      <c r="O12" s="110">
        <v>49863.824085789536</v>
      </c>
      <c r="P12" s="110">
        <v>10895.93</v>
      </c>
      <c r="Q12" s="110">
        <v>187451.79479590591</v>
      </c>
      <c r="R12" s="110">
        <v>107016.85436243821</v>
      </c>
      <c r="S12" s="167">
        <v>80434.940433467695</v>
      </c>
    </row>
    <row r="13" spans="1:19" s="113" customFormat="1" ht="18" hidden="1" customHeight="1">
      <c r="A13" s="179" t="s">
        <v>93</v>
      </c>
      <c r="B13" s="131">
        <f>SUM(B10:B12)</f>
        <v>509076.93014975078</v>
      </c>
      <c r="C13" s="131">
        <f t="shared" ref="C13:S13" si="1">SUM(C10:C12)</f>
        <v>113596.23000000001</v>
      </c>
      <c r="D13" s="131">
        <f t="shared" si="1"/>
        <v>74676.929999999993</v>
      </c>
      <c r="E13" s="131">
        <f t="shared" si="1"/>
        <v>5930.1699999999992</v>
      </c>
      <c r="F13" s="131">
        <f t="shared" si="1"/>
        <v>38919.300000000003</v>
      </c>
      <c r="G13" s="131">
        <f t="shared" si="1"/>
        <v>5717.34</v>
      </c>
      <c r="H13" s="131">
        <f t="shared" si="1"/>
        <v>33201.96</v>
      </c>
      <c r="I13" s="131">
        <f t="shared" si="1"/>
        <v>395480.70014975074</v>
      </c>
      <c r="J13" s="131">
        <f t="shared" si="1"/>
        <v>26504.648198818752</v>
      </c>
      <c r="K13" s="131">
        <f t="shared" si="1"/>
        <v>18005.3</v>
      </c>
      <c r="L13" s="131">
        <f t="shared" si="1"/>
        <v>368976.05195093201</v>
      </c>
      <c r="M13" s="131">
        <f t="shared" si="1"/>
        <v>253099.11223454593</v>
      </c>
      <c r="N13" s="131">
        <f t="shared" si="1"/>
        <v>115876.93971638601</v>
      </c>
      <c r="O13" s="131">
        <f t="shared" si="1"/>
        <v>101181.57819881875</v>
      </c>
      <c r="P13" s="131">
        <f t="shared" si="1"/>
        <v>23935.47</v>
      </c>
      <c r="Q13" s="131">
        <f t="shared" si="1"/>
        <v>407895.35195093194</v>
      </c>
      <c r="R13" s="131">
        <f t="shared" si="1"/>
        <v>258816.45223454596</v>
      </c>
      <c r="S13" s="139">
        <f t="shared" si="1"/>
        <v>149078.89971638599</v>
      </c>
    </row>
    <row r="14" spans="1:19" s="113" customFormat="1" ht="18" hidden="1" customHeight="1">
      <c r="A14" s="104" t="s">
        <v>66</v>
      </c>
      <c r="B14" s="108">
        <v>167657.52353086832</v>
      </c>
      <c r="C14" s="109">
        <v>31908.81</v>
      </c>
      <c r="D14" s="109">
        <v>22682.22</v>
      </c>
      <c r="E14" s="109">
        <v>539.85</v>
      </c>
      <c r="F14" s="109">
        <v>9226.59</v>
      </c>
      <c r="G14" s="109">
        <v>1596.51</v>
      </c>
      <c r="H14" s="109">
        <v>7630.08</v>
      </c>
      <c r="I14" s="109">
        <v>135748.71353086832</v>
      </c>
      <c r="J14" s="109">
        <v>26281.921675381396</v>
      </c>
      <c r="K14" s="109">
        <v>24227.1</v>
      </c>
      <c r="L14" s="110">
        <v>109466.79185548691</v>
      </c>
      <c r="M14" s="110">
        <v>73010.141957413347</v>
      </c>
      <c r="N14" s="110">
        <v>36456.649898073578</v>
      </c>
      <c r="O14" s="110">
        <v>48964.141675381397</v>
      </c>
      <c r="P14" s="110">
        <v>24766.95</v>
      </c>
      <c r="Q14" s="110">
        <v>118693.38185548691</v>
      </c>
      <c r="R14" s="110">
        <v>74606.651957413342</v>
      </c>
      <c r="S14" s="111">
        <v>44086.72989807358</v>
      </c>
    </row>
    <row r="15" spans="1:19" s="113" customFormat="1" ht="18" hidden="1" customHeight="1">
      <c r="A15" s="104" t="s">
        <v>67</v>
      </c>
      <c r="B15" s="108">
        <v>145555.8984097545</v>
      </c>
      <c r="C15" s="109">
        <v>25619.119999999999</v>
      </c>
      <c r="D15" s="109">
        <v>12050.1</v>
      </c>
      <c r="E15" s="109">
        <v>1022.03</v>
      </c>
      <c r="F15" s="109">
        <v>13569.02</v>
      </c>
      <c r="G15" s="109">
        <v>5717.43</v>
      </c>
      <c r="H15" s="109">
        <v>7851.59</v>
      </c>
      <c r="I15" s="109">
        <v>119936.77840975451</v>
      </c>
      <c r="J15" s="109">
        <v>6433.0621738542022</v>
      </c>
      <c r="K15" s="109">
        <v>5207.51</v>
      </c>
      <c r="L15" s="110">
        <v>113503.7162359003</v>
      </c>
      <c r="M15" s="110">
        <v>85550.195315891091</v>
      </c>
      <c r="N15" s="110">
        <v>27953.520920009203</v>
      </c>
      <c r="O15" s="110">
        <v>18483.162173854202</v>
      </c>
      <c r="P15" s="110">
        <v>6229.54</v>
      </c>
      <c r="Q15" s="110">
        <v>127072.7362359003</v>
      </c>
      <c r="R15" s="110">
        <v>91267.625315891099</v>
      </c>
      <c r="S15" s="111">
        <v>35805.110920009203</v>
      </c>
    </row>
    <row r="16" spans="1:19" s="113" customFormat="1" ht="18" hidden="1" customHeight="1">
      <c r="A16" s="104" t="s">
        <v>68</v>
      </c>
      <c r="B16" s="108">
        <v>178083.90298813081</v>
      </c>
      <c r="C16" s="109">
        <v>37595.32</v>
      </c>
      <c r="D16" s="109">
        <v>18077.21</v>
      </c>
      <c r="E16" s="109">
        <v>1244.56</v>
      </c>
      <c r="F16" s="109">
        <v>19518.11</v>
      </c>
      <c r="G16" s="109">
        <v>9616.19</v>
      </c>
      <c r="H16" s="109">
        <v>9901.92</v>
      </c>
      <c r="I16" s="109">
        <v>140488.58298813083</v>
      </c>
      <c r="J16" s="109">
        <v>19563.380776930364</v>
      </c>
      <c r="K16" s="109">
        <v>12730.9</v>
      </c>
      <c r="L16" s="110">
        <v>120925.20221120048</v>
      </c>
      <c r="M16" s="110">
        <v>72348.25653308531</v>
      </c>
      <c r="N16" s="110">
        <v>48576.945678115168</v>
      </c>
      <c r="O16" s="110">
        <v>37640.590776930359</v>
      </c>
      <c r="P16" s="110">
        <v>13975.46</v>
      </c>
      <c r="Q16" s="110">
        <v>140443.31221120048</v>
      </c>
      <c r="R16" s="110">
        <v>81964.446533085313</v>
      </c>
      <c r="S16" s="111">
        <v>58478.865678115173</v>
      </c>
    </row>
    <row r="17" spans="1:19" s="113" customFormat="1" ht="18" hidden="1" customHeight="1">
      <c r="A17" s="179" t="s">
        <v>94</v>
      </c>
      <c r="B17" s="131">
        <f>SUM(B14:B16)</f>
        <v>491297.32492875366</v>
      </c>
      <c r="C17" s="131">
        <f t="shared" ref="C17:S17" si="2">SUM(C14:C16)</f>
        <v>95123.25</v>
      </c>
      <c r="D17" s="131">
        <f t="shared" si="2"/>
        <v>52809.53</v>
      </c>
      <c r="E17" s="131">
        <f t="shared" si="2"/>
        <v>2806.44</v>
      </c>
      <c r="F17" s="131">
        <f t="shared" si="2"/>
        <v>42313.72</v>
      </c>
      <c r="G17" s="131">
        <f t="shared" si="2"/>
        <v>16930.13</v>
      </c>
      <c r="H17" s="131">
        <f t="shared" si="2"/>
        <v>25383.59</v>
      </c>
      <c r="I17" s="131">
        <f t="shared" si="2"/>
        <v>396174.07492875366</v>
      </c>
      <c r="J17" s="131">
        <f t="shared" si="2"/>
        <v>52278.36462616596</v>
      </c>
      <c r="K17" s="131">
        <f t="shared" si="2"/>
        <v>42165.51</v>
      </c>
      <c r="L17" s="131">
        <f t="shared" si="2"/>
        <v>343895.71030258771</v>
      </c>
      <c r="M17" s="131">
        <f t="shared" si="2"/>
        <v>230908.59380638975</v>
      </c>
      <c r="N17" s="131">
        <f t="shared" si="2"/>
        <v>112987.11649619795</v>
      </c>
      <c r="O17" s="131">
        <f t="shared" si="2"/>
        <v>105087.89462616596</v>
      </c>
      <c r="P17" s="131">
        <f t="shared" si="2"/>
        <v>44971.95</v>
      </c>
      <c r="Q17" s="131">
        <f t="shared" si="2"/>
        <v>386209.43030258769</v>
      </c>
      <c r="R17" s="131">
        <f t="shared" si="2"/>
        <v>247838.72380638975</v>
      </c>
      <c r="S17" s="139">
        <f t="shared" si="2"/>
        <v>138370.70649619796</v>
      </c>
    </row>
    <row r="18" spans="1:19" s="113" customFormat="1" ht="18" hidden="1" customHeight="1">
      <c r="A18" s="104" t="s">
        <v>69</v>
      </c>
      <c r="B18" s="108">
        <v>161931.11856964036</v>
      </c>
      <c r="C18" s="109">
        <v>32471.43</v>
      </c>
      <c r="D18" s="109">
        <v>19740.509999999998</v>
      </c>
      <c r="E18" s="109">
        <v>1062.78</v>
      </c>
      <c r="F18" s="109">
        <v>12730.92</v>
      </c>
      <c r="G18" s="109">
        <v>5261.16</v>
      </c>
      <c r="H18" s="109">
        <v>7469.76</v>
      </c>
      <c r="I18" s="109">
        <v>129459.68856964035</v>
      </c>
      <c r="J18" s="109">
        <v>9427.9541686576777</v>
      </c>
      <c r="K18" s="109">
        <v>5794.44</v>
      </c>
      <c r="L18" s="110">
        <v>120031.73440098268</v>
      </c>
      <c r="M18" s="110">
        <v>75246.707275307388</v>
      </c>
      <c r="N18" s="110">
        <v>44785.027125675275</v>
      </c>
      <c r="O18" s="110">
        <v>29168.46416865768</v>
      </c>
      <c r="P18" s="110">
        <v>6857.22</v>
      </c>
      <c r="Q18" s="110">
        <v>132762.65440098266</v>
      </c>
      <c r="R18" s="110">
        <v>80507.867275307392</v>
      </c>
      <c r="S18" s="111">
        <v>52254.787125675284</v>
      </c>
    </row>
    <row r="19" spans="1:19" s="113" customFormat="1" ht="18" hidden="1" customHeight="1">
      <c r="A19" s="104" t="s">
        <v>70</v>
      </c>
      <c r="B19" s="108">
        <v>198288.78578631446</v>
      </c>
      <c r="C19" s="109">
        <v>61223.62</v>
      </c>
      <c r="D19" s="109">
        <v>29985.67</v>
      </c>
      <c r="E19" s="109">
        <v>3888.76</v>
      </c>
      <c r="F19" s="109">
        <v>31237.95</v>
      </c>
      <c r="G19" s="109">
        <v>17233.37</v>
      </c>
      <c r="H19" s="109">
        <v>14004.58</v>
      </c>
      <c r="I19" s="109">
        <v>137065.16578631444</v>
      </c>
      <c r="J19" s="109">
        <v>22932.557872471196</v>
      </c>
      <c r="K19" s="109">
        <v>6606.05</v>
      </c>
      <c r="L19" s="110">
        <v>114132.60791384324</v>
      </c>
      <c r="M19" s="110">
        <v>71621.131623115085</v>
      </c>
      <c r="N19" s="110">
        <v>42511.476290728169</v>
      </c>
      <c r="O19" s="110">
        <v>52918.227872471194</v>
      </c>
      <c r="P19" s="110">
        <v>10494.81</v>
      </c>
      <c r="Q19" s="110">
        <v>145370.55791384325</v>
      </c>
      <c r="R19" s="110">
        <v>88854.50162311508</v>
      </c>
      <c r="S19" s="167">
        <v>56516.056290728171</v>
      </c>
    </row>
    <row r="20" spans="1:19" s="113" customFormat="1" ht="18" hidden="1" customHeight="1">
      <c r="A20" s="104" t="s">
        <v>71</v>
      </c>
      <c r="B20" s="108">
        <v>329960.20925903192</v>
      </c>
      <c r="C20" s="109">
        <v>126226.12</v>
      </c>
      <c r="D20" s="109">
        <v>67602.710000000006</v>
      </c>
      <c r="E20" s="109">
        <v>3675.5770157974166</v>
      </c>
      <c r="F20" s="109">
        <v>58623.41</v>
      </c>
      <c r="G20" s="109">
        <v>37123.69</v>
      </c>
      <c r="H20" s="109">
        <v>21499.72</v>
      </c>
      <c r="I20" s="109">
        <v>203734.08925903193</v>
      </c>
      <c r="J20" s="109">
        <v>21040.451679258713</v>
      </c>
      <c r="K20" s="109">
        <v>11584.607015797417</v>
      </c>
      <c r="L20" s="110">
        <v>182693.6375797732</v>
      </c>
      <c r="M20" s="110">
        <v>118252.93287869183</v>
      </c>
      <c r="N20" s="110">
        <v>64440.704701081406</v>
      </c>
      <c r="O20" s="110">
        <v>88643.161679258716</v>
      </c>
      <c r="P20" s="110">
        <v>15260.184031594834</v>
      </c>
      <c r="Q20" s="110">
        <v>241317.04757977321</v>
      </c>
      <c r="R20" s="110">
        <v>155376.62287869182</v>
      </c>
      <c r="S20" s="111">
        <v>85940.4247010814</v>
      </c>
    </row>
    <row r="21" spans="1:19" s="113" customFormat="1" ht="18" hidden="1" customHeight="1">
      <c r="A21" s="179" t="s">
        <v>95</v>
      </c>
      <c r="B21" s="131">
        <f>SUM(B18:B20)</f>
        <v>690180.11361498677</v>
      </c>
      <c r="C21" s="131">
        <f t="shared" ref="C21:S21" si="3">SUM(C18:C20)</f>
        <v>219921.16999999998</v>
      </c>
      <c r="D21" s="131">
        <f t="shared" si="3"/>
        <v>117328.89</v>
      </c>
      <c r="E21" s="131">
        <f t="shared" si="3"/>
        <v>8627.1170157974157</v>
      </c>
      <c r="F21" s="131">
        <f t="shared" si="3"/>
        <v>102592.28</v>
      </c>
      <c r="G21" s="131">
        <f t="shared" si="3"/>
        <v>59618.22</v>
      </c>
      <c r="H21" s="131">
        <f t="shared" si="3"/>
        <v>42974.06</v>
      </c>
      <c r="I21" s="131">
        <f t="shared" si="3"/>
        <v>470258.94361498673</v>
      </c>
      <c r="J21" s="131">
        <f t="shared" si="3"/>
        <v>53400.96372038759</v>
      </c>
      <c r="K21" s="131">
        <f t="shared" si="3"/>
        <v>23985.097015797415</v>
      </c>
      <c r="L21" s="131">
        <f t="shared" si="3"/>
        <v>416857.97989459912</v>
      </c>
      <c r="M21" s="131">
        <f t="shared" si="3"/>
        <v>265120.77177711431</v>
      </c>
      <c r="N21" s="131">
        <f t="shared" si="3"/>
        <v>151737.20811748484</v>
      </c>
      <c r="O21" s="131">
        <f t="shared" si="3"/>
        <v>170729.85372038759</v>
      </c>
      <c r="P21" s="131">
        <f t="shared" si="3"/>
        <v>32612.214031594835</v>
      </c>
      <c r="Q21" s="131">
        <f t="shared" si="3"/>
        <v>519450.25989459909</v>
      </c>
      <c r="R21" s="131">
        <f t="shared" si="3"/>
        <v>324738.99177711428</v>
      </c>
      <c r="S21" s="139">
        <f t="shared" si="3"/>
        <v>194711.26811748487</v>
      </c>
    </row>
    <row r="22" spans="1:19" s="113" customFormat="1" ht="18" hidden="1" customHeight="1">
      <c r="A22" s="104" t="s">
        <v>73</v>
      </c>
      <c r="B22" s="108">
        <v>165472.53741674576</v>
      </c>
      <c r="C22" s="109">
        <v>46345.599999999999</v>
      </c>
      <c r="D22" s="109">
        <v>34597.9</v>
      </c>
      <c r="E22" s="109">
        <v>850.11</v>
      </c>
      <c r="F22" s="109">
        <v>11747.7</v>
      </c>
      <c r="G22" s="109">
        <v>1378.7</v>
      </c>
      <c r="H22" s="109">
        <v>10369</v>
      </c>
      <c r="I22" s="109">
        <v>119126.93741674574</v>
      </c>
      <c r="J22" s="109">
        <v>11834.979674484706</v>
      </c>
      <c r="K22" s="109">
        <v>7264.51</v>
      </c>
      <c r="L22" s="110">
        <v>107291.95774226105</v>
      </c>
      <c r="M22" s="110">
        <v>65658.664307233179</v>
      </c>
      <c r="N22" s="110">
        <v>41633.293435027867</v>
      </c>
      <c r="O22" s="110">
        <v>46432.879674484713</v>
      </c>
      <c r="P22" s="110">
        <v>8114.62</v>
      </c>
      <c r="Q22" s="110">
        <v>119039.65774226104</v>
      </c>
      <c r="R22" s="110">
        <v>67037.364307233176</v>
      </c>
      <c r="S22" s="111">
        <v>52002.293435027859</v>
      </c>
    </row>
    <row r="23" spans="1:19" s="113" customFormat="1" ht="18" hidden="1" customHeight="1">
      <c r="A23" s="104" t="s">
        <v>74</v>
      </c>
      <c r="B23" s="108">
        <v>152815.22283867071</v>
      </c>
      <c r="C23" s="109">
        <v>43626.22</v>
      </c>
      <c r="D23" s="109">
        <v>27050.04</v>
      </c>
      <c r="E23" s="109">
        <v>440.84</v>
      </c>
      <c r="F23" s="109">
        <v>16576.18</v>
      </c>
      <c r="G23" s="109">
        <v>684.27</v>
      </c>
      <c r="H23" s="109">
        <v>15891.91</v>
      </c>
      <c r="I23" s="109">
        <v>109189.0028386707</v>
      </c>
      <c r="J23" s="109">
        <v>8604.0487413812425</v>
      </c>
      <c r="K23" s="109">
        <v>3962.82</v>
      </c>
      <c r="L23" s="110">
        <v>100584.95409728946</v>
      </c>
      <c r="M23" s="110">
        <v>55351.022942030177</v>
      </c>
      <c r="N23" s="110">
        <v>45233.931155259284</v>
      </c>
      <c r="O23" s="110">
        <v>35654.088741381245</v>
      </c>
      <c r="P23" s="110">
        <v>4403.66</v>
      </c>
      <c r="Q23" s="110">
        <v>117161.13409728947</v>
      </c>
      <c r="R23" s="110">
        <v>56035.292942030181</v>
      </c>
      <c r="S23" s="111">
        <v>61125.841155259281</v>
      </c>
    </row>
    <row r="24" spans="1:19" s="113" customFormat="1" ht="18" hidden="1" customHeight="1">
      <c r="A24" s="104" t="s">
        <v>75</v>
      </c>
      <c r="B24" s="108">
        <v>204900.63794788846</v>
      </c>
      <c r="C24" s="109">
        <v>46648.04</v>
      </c>
      <c r="D24" s="109">
        <v>32708.19</v>
      </c>
      <c r="E24" s="109">
        <v>1489.6847581546399</v>
      </c>
      <c r="F24" s="109">
        <v>13939.85</v>
      </c>
      <c r="G24" s="109">
        <v>2569.08</v>
      </c>
      <c r="H24" s="109">
        <v>11370.77</v>
      </c>
      <c r="I24" s="109">
        <v>158252.59794788843</v>
      </c>
      <c r="J24" s="109">
        <v>20599.376246097043</v>
      </c>
      <c r="K24" s="109">
        <v>12793.91475815464</v>
      </c>
      <c r="L24" s="110">
        <v>137653.22170179139</v>
      </c>
      <c r="M24" s="110">
        <v>71125.776628344291</v>
      </c>
      <c r="N24" s="110">
        <v>66527.445073447103</v>
      </c>
      <c r="O24" s="110">
        <v>53307.566246097042</v>
      </c>
      <c r="P24" s="110">
        <v>14283.599516309281</v>
      </c>
      <c r="Q24" s="110">
        <v>151593.0717017914</v>
      </c>
      <c r="R24" s="110">
        <v>73694.856628344292</v>
      </c>
      <c r="S24" s="111">
        <v>77898.215073447092</v>
      </c>
    </row>
    <row r="25" spans="1:19" s="113" customFormat="1" ht="18" hidden="1" customHeight="1">
      <c r="A25" s="179" t="s">
        <v>96</v>
      </c>
      <c r="B25" s="131">
        <f>SUM(B22:B24)</f>
        <v>523188.39820330497</v>
      </c>
      <c r="C25" s="131">
        <f t="shared" ref="C25:S25" si="4">SUM(C22:C24)</f>
        <v>136619.86000000002</v>
      </c>
      <c r="D25" s="131">
        <f t="shared" si="4"/>
        <v>94356.13</v>
      </c>
      <c r="E25" s="131">
        <f t="shared" si="4"/>
        <v>2780.6347581546397</v>
      </c>
      <c r="F25" s="131">
        <f t="shared" si="4"/>
        <v>42263.73</v>
      </c>
      <c r="G25" s="131">
        <f t="shared" si="4"/>
        <v>4632.05</v>
      </c>
      <c r="H25" s="131">
        <f t="shared" si="4"/>
        <v>37631.68</v>
      </c>
      <c r="I25" s="131">
        <f t="shared" si="4"/>
        <v>386568.53820330487</v>
      </c>
      <c r="J25" s="131">
        <f t="shared" si="4"/>
        <v>41038.404661962995</v>
      </c>
      <c r="K25" s="131">
        <f t="shared" si="4"/>
        <v>24021.24475815464</v>
      </c>
      <c r="L25" s="131">
        <f t="shared" si="4"/>
        <v>345530.13354134187</v>
      </c>
      <c r="M25" s="131">
        <f t="shared" si="4"/>
        <v>192135.46387760766</v>
      </c>
      <c r="N25" s="131">
        <f t="shared" si="4"/>
        <v>153394.66966373427</v>
      </c>
      <c r="O25" s="131">
        <f t="shared" si="4"/>
        <v>135394.534661963</v>
      </c>
      <c r="P25" s="131">
        <f t="shared" si="4"/>
        <v>26801.87951630928</v>
      </c>
      <c r="Q25" s="131">
        <f t="shared" si="4"/>
        <v>387793.86354134191</v>
      </c>
      <c r="R25" s="131">
        <f t="shared" si="4"/>
        <v>196767.51387760765</v>
      </c>
      <c r="S25" s="139">
        <f t="shared" si="4"/>
        <v>191026.34966373423</v>
      </c>
    </row>
    <row r="26" spans="1:19" s="113" customFormat="1" ht="18" hidden="1" customHeight="1">
      <c r="A26" s="104" t="s">
        <v>76</v>
      </c>
      <c r="B26" s="108">
        <v>207409.01056902017</v>
      </c>
      <c r="C26" s="109">
        <v>41309.65</v>
      </c>
      <c r="D26" s="109">
        <v>30257.33</v>
      </c>
      <c r="E26" s="109">
        <v>769.18</v>
      </c>
      <c r="F26" s="109">
        <v>11052.32</v>
      </c>
      <c r="G26" s="109">
        <v>2099.1799999999998</v>
      </c>
      <c r="H26" s="109">
        <v>8953.14</v>
      </c>
      <c r="I26" s="109">
        <v>166099.36056902018</v>
      </c>
      <c r="J26" s="109">
        <v>15473.21571870198</v>
      </c>
      <c r="K26" s="109">
        <v>3863.95</v>
      </c>
      <c r="L26" s="110">
        <v>150626.1448503182</v>
      </c>
      <c r="M26" s="110">
        <v>87051.93459491113</v>
      </c>
      <c r="N26" s="110">
        <v>63574.210255407066</v>
      </c>
      <c r="O26" s="110">
        <v>45730.545718701986</v>
      </c>
      <c r="P26" s="110">
        <v>4633.13</v>
      </c>
      <c r="Q26" s="110">
        <v>161678.46485031821</v>
      </c>
      <c r="R26" s="110">
        <v>89151.114594911138</v>
      </c>
      <c r="S26" s="111">
        <v>72527.350255407073</v>
      </c>
    </row>
    <row r="27" spans="1:19" s="113" customFormat="1" ht="18" hidden="1" customHeight="1">
      <c r="A27" s="104" t="s">
        <v>77</v>
      </c>
      <c r="B27" s="108">
        <v>176575.83904236049</v>
      </c>
      <c r="C27" s="109">
        <v>46252.17</v>
      </c>
      <c r="D27" s="109">
        <v>32232.16</v>
      </c>
      <c r="E27" s="109">
        <v>1217.5706970230788</v>
      </c>
      <c r="F27" s="109">
        <v>14020.01</v>
      </c>
      <c r="G27" s="109">
        <v>2804.68</v>
      </c>
      <c r="H27" s="109">
        <v>11215.33</v>
      </c>
      <c r="I27" s="109">
        <v>130323.66904236046</v>
      </c>
      <c r="J27" s="109">
        <v>10304.637780324676</v>
      </c>
      <c r="K27" s="109">
        <v>3659.7106970230789</v>
      </c>
      <c r="L27" s="110">
        <v>120019.03126203577</v>
      </c>
      <c r="M27" s="110">
        <v>56714.218178494535</v>
      </c>
      <c r="N27" s="110">
        <v>63304.813083541252</v>
      </c>
      <c r="O27" s="110">
        <v>42536.797780324676</v>
      </c>
      <c r="P27" s="110">
        <v>4877.2813940461574</v>
      </c>
      <c r="Q27" s="110">
        <v>134039.04126203578</v>
      </c>
      <c r="R27" s="110">
        <v>59518.898178494535</v>
      </c>
      <c r="S27" s="111">
        <v>74520.143083541247</v>
      </c>
    </row>
    <row r="28" spans="1:19" s="195" customFormat="1" ht="18" hidden="1" customHeight="1">
      <c r="A28" s="104" t="s">
        <v>78</v>
      </c>
      <c r="B28" s="192">
        <v>214255.16779131506</v>
      </c>
      <c r="C28" s="109">
        <v>45375.47</v>
      </c>
      <c r="D28" s="109">
        <v>29437.86</v>
      </c>
      <c r="E28" s="109">
        <v>645.61796332342021</v>
      </c>
      <c r="F28" s="109">
        <v>15937.61</v>
      </c>
      <c r="G28" s="109">
        <v>1427.99</v>
      </c>
      <c r="H28" s="109">
        <v>14509.62</v>
      </c>
      <c r="I28" s="109">
        <v>168879.69779131506</v>
      </c>
      <c r="J28" s="109">
        <v>12910.98687334874</v>
      </c>
      <c r="K28" s="109">
        <v>7168.2779633234204</v>
      </c>
      <c r="L28" s="110">
        <v>155968.71091796632</v>
      </c>
      <c r="M28" s="110">
        <v>90560.609212573196</v>
      </c>
      <c r="N28" s="110">
        <v>65408.101705393128</v>
      </c>
      <c r="O28" s="110">
        <v>42348.846873348739</v>
      </c>
      <c r="P28" s="110">
        <v>7813.895926646841</v>
      </c>
      <c r="Q28" s="110">
        <v>171906.32091796634</v>
      </c>
      <c r="R28" s="110">
        <v>91988.599212573186</v>
      </c>
      <c r="S28" s="111">
        <v>79917.721705393124</v>
      </c>
    </row>
    <row r="29" spans="1:19" s="195" customFormat="1" ht="18" hidden="1" customHeight="1">
      <c r="A29" s="179" t="s">
        <v>97</v>
      </c>
      <c r="B29" s="206">
        <f>SUM(B26:B28)</f>
        <v>598240.01740269572</v>
      </c>
      <c r="C29" s="206">
        <f t="shared" ref="C29:S29" si="5">SUM(C26:C28)</f>
        <v>132937.29</v>
      </c>
      <c r="D29" s="206">
        <f t="shared" si="5"/>
        <v>91927.35</v>
      </c>
      <c r="E29" s="206">
        <f t="shared" si="5"/>
        <v>2632.3686603464989</v>
      </c>
      <c r="F29" s="206">
        <f t="shared" si="5"/>
        <v>41009.94</v>
      </c>
      <c r="G29" s="206">
        <f t="shared" si="5"/>
        <v>6331.8499999999995</v>
      </c>
      <c r="H29" s="206">
        <f t="shared" si="5"/>
        <v>34678.090000000004</v>
      </c>
      <c r="I29" s="206">
        <f t="shared" si="5"/>
        <v>465302.72740269569</v>
      </c>
      <c r="J29" s="206">
        <f t="shared" si="5"/>
        <v>38688.840372375395</v>
      </c>
      <c r="K29" s="206">
        <f t="shared" si="5"/>
        <v>14691.938660346499</v>
      </c>
      <c r="L29" s="206">
        <f t="shared" si="5"/>
        <v>426613.8870303203</v>
      </c>
      <c r="M29" s="206">
        <f t="shared" si="5"/>
        <v>234326.76198597887</v>
      </c>
      <c r="N29" s="206">
        <f t="shared" si="5"/>
        <v>192287.12504434143</v>
      </c>
      <c r="O29" s="206">
        <f t="shared" si="5"/>
        <v>130616.19037237541</v>
      </c>
      <c r="P29" s="206">
        <f t="shared" si="5"/>
        <v>17324.307320692998</v>
      </c>
      <c r="Q29" s="206">
        <f t="shared" si="5"/>
        <v>467623.8270303203</v>
      </c>
      <c r="R29" s="206">
        <f t="shared" si="5"/>
        <v>240658.61198597885</v>
      </c>
      <c r="S29" s="207">
        <f t="shared" si="5"/>
        <v>226965.21504434146</v>
      </c>
    </row>
    <row r="30" spans="1:19" s="113" customFormat="1" ht="18" hidden="1" customHeight="1">
      <c r="A30" s="104" t="s">
        <v>79</v>
      </c>
      <c r="B30" s="108">
        <v>168345.9664718413</v>
      </c>
      <c r="C30" s="109">
        <v>33922.26</v>
      </c>
      <c r="D30" s="109">
        <v>23707.01</v>
      </c>
      <c r="E30" s="109">
        <v>6950.14</v>
      </c>
      <c r="F30" s="109">
        <v>10215.25</v>
      </c>
      <c r="G30" s="109">
        <v>2351.15</v>
      </c>
      <c r="H30" s="109">
        <v>7864.1</v>
      </c>
      <c r="I30" s="109">
        <v>134423.70647184132</v>
      </c>
      <c r="J30" s="109">
        <v>25490.609913965771</v>
      </c>
      <c r="K30" s="109">
        <v>8679.26</v>
      </c>
      <c r="L30" s="110">
        <v>108933.09655787554</v>
      </c>
      <c r="M30" s="110">
        <v>70745.94900618316</v>
      </c>
      <c r="N30" s="110">
        <v>38187.147551692367</v>
      </c>
      <c r="O30" s="110">
        <v>49197.619913965769</v>
      </c>
      <c r="P30" s="110">
        <v>15629.4</v>
      </c>
      <c r="Q30" s="110">
        <v>119148.34655787554</v>
      </c>
      <c r="R30" s="110">
        <v>73097.099006183169</v>
      </c>
      <c r="S30" s="111">
        <v>46051.247551692373</v>
      </c>
    </row>
    <row r="31" spans="1:19" s="113" customFormat="1" ht="18" hidden="1" customHeight="1">
      <c r="A31" s="143" t="s">
        <v>80</v>
      </c>
      <c r="B31" s="108">
        <v>173783.91232427303</v>
      </c>
      <c r="C31" s="197">
        <v>27971.88</v>
      </c>
      <c r="D31" s="197">
        <v>14571.36</v>
      </c>
      <c r="E31" s="197">
        <v>691.89</v>
      </c>
      <c r="F31" s="197">
        <v>13400.52</v>
      </c>
      <c r="G31" s="197">
        <v>5078.8500000000004</v>
      </c>
      <c r="H31" s="197">
        <v>8321.67</v>
      </c>
      <c r="I31" s="197">
        <v>145812.03232427302</v>
      </c>
      <c r="J31" s="197">
        <v>8470.1937144717631</v>
      </c>
      <c r="K31" s="197">
        <v>5333.23</v>
      </c>
      <c r="L31" s="198">
        <v>137341.83860980126</v>
      </c>
      <c r="M31" s="198">
        <v>66865.918548050206</v>
      </c>
      <c r="N31" s="198">
        <v>70475.920061751051</v>
      </c>
      <c r="O31" s="198">
        <v>23041.553714471764</v>
      </c>
      <c r="P31" s="198">
        <v>6025.12</v>
      </c>
      <c r="Q31" s="198">
        <v>150742.35860980125</v>
      </c>
      <c r="R31" s="198">
        <v>71944.768548050211</v>
      </c>
      <c r="S31" s="199">
        <v>78797.590061751049</v>
      </c>
    </row>
    <row r="32" spans="1:19" s="113" customFormat="1" ht="18" hidden="1" customHeight="1">
      <c r="A32" s="104" t="s">
        <v>81</v>
      </c>
      <c r="B32" s="108">
        <v>157323.0408044871</v>
      </c>
      <c r="C32" s="109">
        <v>31595.919999999998</v>
      </c>
      <c r="D32" s="109">
        <v>16505.03</v>
      </c>
      <c r="E32" s="109">
        <v>865.21</v>
      </c>
      <c r="F32" s="109">
        <v>15090.89</v>
      </c>
      <c r="G32" s="109">
        <v>3233.1</v>
      </c>
      <c r="H32" s="109">
        <v>11857.79</v>
      </c>
      <c r="I32" s="109">
        <v>125727.12080448709</v>
      </c>
      <c r="J32" s="109">
        <v>11417.842572885458</v>
      </c>
      <c r="K32" s="109">
        <v>8075.22</v>
      </c>
      <c r="L32" s="110">
        <v>114309.27823160164</v>
      </c>
      <c r="M32" s="110">
        <v>74387.65336785448</v>
      </c>
      <c r="N32" s="110">
        <v>39921.624863747144</v>
      </c>
      <c r="O32" s="110">
        <v>27922.872572885459</v>
      </c>
      <c r="P32" s="110">
        <v>8940.43</v>
      </c>
      <c r="Q32" s="110">
        <v>129400.16823160164</v>
      </c>
      <c r="R32" s="110">
        <v>77620.753367854486</v>
      </c>
      <c r="S32" s="111">
        <v>51779.414863747144</v>
      </c>
    </row>
    <row r="33" spans="1:19" s="113" customFormat="1" ht="18" hidden="1" customHeight="1">
      <c r="A33" s="179" t="s">
        <v>98</v>
      </c>
      <c r="B33" s="131">
        <f>SUM(B30:B32)</f>
        <v>499452.91960060142</v>
      </c>
      <c r="C33" s="131">
        <f t="shared" ref="C33:S33" si="6">SUM(C30:C32)</f>
        <v>93490.06</v>
      </c>
      <c r="D33" s="131">
        <f t="shared" si="6"/>
        <v>54783.399999999994</v>
      </c>
      <c r="E33" s="131">
        <f t="shared" si="6"/>
        <v>8507.2400000000016</v>
      </c>
      <c r="F33" s="131">
        <f t="shared" si="6"/>
        <v>38706.660000000003</v>
      </c>
      <c r="G33" s="131">
        <f t="shared" si="6"/>
        <v>10663.1</v>
      </c>
      <c r="H33" s="131">
        <f t="shared" si="6"/>
        <v>28043.56</v>
      </c>
      <c r="I33" s="131">
        <f t="shared" si="6"/>
        <v>405962.85960060143</v>
      </c>
      <c r="J33" s="131">
        <f t="shared" si="6"/>
        <v>45378.64620132299</v>
      </c>
      <c r="K33" s="131">
        <f t="shared" si="6"/>
        <v>22087.71</v>
      </c>
      <c r="L33" s="131">
        <f t="shared" si="6"/>
        <v>360584.21339927847</v>
      </c>
      <c r="M33" s="131">
        <f t="shared" si="6"/>
        <v>211999.52092208783</v>
      </c>
      <c r="N33" s="131">
        <f t="shared" si="6"/>
        <v>148584.69247719058</v>
      </c>
      <c r="O33" s="131">
        <f t="shared" si="6"/>
        <v>100162.046201323</v>
      </c>
      <c r="P33" s="131">
        <f t="shared" si="6"/>
        <v>30594.95</v>
      </c>
      <c r="Q33" s="131">
        <f t="shared" si="6"/>
        <v>399290.87339927844</v>
      </c>
      <c r="R33" s="131">
        <f t="shared" si="6"/>
        <v>222662.62092208787</v>
      </c>
      <c r="S33" s="139">
        <f t="shared" si="6"/>
        <v>176628.25247719057</v>
      </c>
    </row>
    <row r="34" spans="1:19" s="113" customFormat="1" ht="18" hidden="1" customHeight="1">
      <c r="A34" s="104" t="s">
        <v>82</v>
      </c>
      <c r="B34" s="108">
        <v>180842.60949826692</v>
      </c>
      <c r="C34" s="109">
        <v>36750.78</v>
      </c>
      <c r="D34" s="109">
        <v>24781.26</v>
      </c>
      <c r="E34" s="109">
        <v>671.28</v>
      </c>
      <c r="F34" s="109">
        <v>11969.52</v>
      </c>
      <c r="G34" s="109">
        <v>1905.44</v>
      </c>
      <c r="H34" s="109">
        <v>10064.08</v>
      </c>
      <c r="I34" s="109">
        <v>144091.82949826692</v>
      </c>
      <c r="J34" s="109">
        <v>12665.121036631092</v>
      </c>
      <c r="K34" s="109">
        <v>6078.54</v>
      </c>
      <c r="L34" s="110">
        <v>131426.70846163583</v>
      </c>
      <c r="M34" s="110">
        <v>75995.838441072148</v>
      </c>
      <c r="N34" s="110">
        <v>55430.870020563685</v>
      </c>
      <c r="O34" s="110">
        <v>37446.381036631094</v>
      </c>
      <c r="P34" s="110">
        <v>6749.82</v>
      </c>
      <c r="Q34" s="110">
        <v>143396.22846163582</v>
      </c>
      <c r="R34" s="110">
        <v>77901.278441072151</v>
      </c>
      <c r="S34" s="111">
        <v>65494.950020563687</v>
      </c>
    </row>
    <row r="35" spans="1:19" s="113" customFormat="1" ht="18" hidden="1" customHeight="1">
      <c r="A35" s="104" t="s">
        <v>83</v>
      </c>
      <c r="B35" s="108">
        <v>195781.98022788993</v>
      </c>
      <c r="C35" s="109">
        <v>40693.379999999997</v>
      </c>
      <c r="D35" s="109">
        <v>25016.74</v>
      </c>
      <c r="E35" s="109">
        <v>841.6</v>
      </c>
      <c r="F35" s="109">
        <v>15676.64</v>
      </c>
      <c r="G35" s="109">
        <v>3648.12</v>
      </c>
      <c r="H35" s="109">
        <v>12028.52</v>
      </c>
      <c r="I35" s="109">
        <v>155088.60022788995</v>
      </c>
      <c r="J35" s="109">
        <v>30572.349646617447</v>
      </c>
      <c r="K35" s="109">
        <v>10393.049999999999</v>
      </c>
      <c r="L35" s="110">
        <v>124516.2505812725</v>
      </c>
      <c r="M35" s="110">
        <v>67310.271095789096</v>
      </c>
      <c r="N35" s="110">
        <v>57205.979485483396</v>
      </c>
      <c r="O35" s="110">
        <v>55589.089646617453</v>
      </c>
      <c r="P35" s="110">
        <v>11234.65</v>
      </c>
      <c r="Q35" s="110">
        <v>140192.89058127251</v>
      </c>
      <c r="R35" s="110">
        <v>70958.391095789106</v>
      </c>
      <c r="S35" s="111">
        <v>69234.499485483393</v>
      </c>
    </row>
    <row r="36" spans="1:19" s="113" customFormat="1" ht="18" hidden="1" customHeight="1">
      <c r="A36" s="104" t="s">
        <v>84</v>
      </c>
      <c r="B36" s="108">
        <v>309233.01037148637</v>
      </c>
      <c r="C36" s="109">
        <v>117877.56</v>
      </c>
      <c r="D36" s="109">
        <v>64776.65</v>
      </c>
      <c r="E36" s="109">
        <v>1232.58</v>
      </c>
      <c r="F36" s="109">
        <v>53100.91</v>
      </c>
      <c r="G36" s="109">
        <v>17992.5</v>
      </c>
      <c r="H36" s="109">
        <v>35108.410000000003</v>
      </c>
      <c r="I36" s="109">
        <v>191355.45037148637</v>
      </c>
      <c r="J36" s="109">
        <v>34623.092577335126</v>
      </c>
      <c r="K36" s="109">
        <v>21224.73</v>
      </c>
      <c r="L36" s="110">
        <v>156732.35779415126</v>
      </c>
      <c r="M36" s="110">
        <v>95221.477635415606</v>
      </c>
      <c r="N36" s="110">
        <v>61510.880158735643</v>
      </c>
      <c r="O36" s="110">
        <v>99399.742577335128</v>
      </c>
      <c r="P36" s="110">
        <v>22457.31</v>
      </c>
      <c r="Q36" s="110">
        <v>209833.26779415124</v>
      </c>
      <c r="R36" s="110">
        <v>113213.97763541561</v>
      </c>
      <c r="S36" s="111">
        <v>96619.290158735646</v>
      </c>
    </row>
    <row r="37" spans="1:19" s="113" customFormat="1" ht="18" hidden="1" customHeight="1">
      <c r="A37" s="179" t="s">
        <v>99</v>
      </c>
      <c r="B37" s="131">
        <f>SUM(B34:B36)</f>
        <v>685857.60009764321</v>
      </c>
      <c r="C37" s="131">
        <f t="shared" ref="C37:S37" si="7">SUM(C34:C36)</f>
        <v>195321.72</v>
      </c>
      <c r="D37" s="131">
        <f t="shared" si="7"/>
        <v>114574.65</v>
      </c>
      <c r="E37" s="131">
        <f t="shared" si="7"/>
        <v>2745.46</v>
      </c>
      <c r="F37" s="131">
        <f t="shared" si="7"/>
        <v>80747.070000000007</v>
      </c>
      <c r="G37" s="131">
        <f t="shared" si="7"/>
        <v>23546.059999999998</v>
      </c>
      <c r="H37" s="131">
        <f t="shared" si="7"/>
        <v>57201.01</v>
      </c>
      <c r="I37" s="131">
        <f t="shared" si="7"/>
        <v>490535.88009764324</v>
      </c>
      <c r="J37" s="131">
        <f t="shared" si="7"/>
        <v>77860.563260583673</v>
      </c>
      <c r="K37" s="131">
        <f t="shared" si="7"/>
        <v>37696.32</v>
      </c>
      <c r="L37" s="131">
        <f t="shared" si="7"/>
        <v>412675.31683705957</v>
      </c>
      <c r="M37" s="131">
        <f t="shared" si="7"/>
        <v>238527.58717227686</v>
      </c>
      <c r="N37" s="131">
        <f t="shared" si="7"/>
        <v>174147.72966478273</v>
      </c>
      <c r="O37" s="131">
        <f t="shared" si="7"/>
        <v>192435.21326058367</v>
      </c>
      <c r="P37" s="131">
        <f t="shared" si="7"/>
        <v>40441.78</v>
      </c>
      <c r="Q37" s="131">
        <f t="shared" si="7"/>
        <v>493422.38683705952</v>
      </c>
      <c r="R37" s="131">
        <f t="shared" si="7"/>
        <v>262073.64717227686</v>
      </c>
      <c r="S37" s="139">
        <f t="shared" si="7"/>
        <v>231348.73966478271</v>
      </c>
    </row>
    <row r="38" spans="1:19" s="113" customFormat="1" ht="18" hidden="1" customHeight="1">
      <c r="A38" s="104" t="s">
        <v>16</v>
      </c>
      <c r="B38" s="108">
        <v>203238.56403992057</v>
      </c>
      <c r="C38" s="109">
        <v>53120.66</v>
      </c>
      <c r="D38" s="109">
        <v>39032.06</v>
      </c>
      <c r="E38" s="109">
        <v>801.61</v>
      </c>
      <c r="F38" s="109">
        <v>14088.6</v>
      </c>
      <c r="G38" s="109">
        <v>2331.34</v>
      </c>
      <c r="H38" s="109">
        <v>11757.26</v>
      </c>
      <c r="I38" s="109">
        <v>150117.90403992054</v>
      </c>
      <c r="J38" s="109">
        <v>11521.545924867471</v>
      </c>
      <c r="K38" s="109">
        <v>7275.42</v>
      </c>
      <c r="L38" s="110">
        <v>138596.3581150531</v>
      </c>
      <c r="M38" s="110">
        <v>76175.885653812569</v>
      </c>
      <c r="N38" s="110">
        <v>62420.472461240504</v>
      </c>
      <c r="O38" s="110">
        <v>50553.605924867465</v>
      </c>
      <c r="P38" s="110">
        <v>8077.03</v>
      </c>
      <c r="Q38" s="110">
        <v>152684.95811505307</v>
      </c>
      <c r="R38" s="110">
        <v>78507.225653812566</v>
      </c>
      <c r="S38" s="111">
        <v>74177.732461240506</v>
      </c>
    </row>
    <row r="39" spans="1:19" s="113" customFormat="1" ht="18" hidden="1" customHeight="1">
      <c r="A39" s="104" t="s">
        <v>17</v>
      </c>
      <c r="B39" s="108">
        <v>152356.97088063433</v>
      </c>
      <c r="C39" s="109">
        <v>41433.86</v>
      </c>
      <c r="D39" s="109">
        <v>32041.73</v>
      </c>
      <c r="E39" s="109">
        <v>1988.3</v>
      </c>
      <c r="F39" s="109">
        <v>9392.1299999999992</v>
      </c>
      <c r="G39" s="109">
        <v>1671.87</v>
      </c>
      <c r="H39" s="109">
        <v>7720.26</v>
      </c>
      <c r="I39" s="109">
        <v>110923.11088063434</v>
      </c>
      <c r="J39" s="109">
        <v>13834.100265760093</v>
      </c>
      <c r="K39" s="109">
        <v>5419.71</v>
      </c>
      <c r="L39" s="110">
        <v>97089.010614874249</v>
      </c>
      <c r="M39" s="110">
        <v>48082.968014077574</v>
      </c>
      <c r="N39" s="110">
        <v>49006.042600796682</v>
      </c>
      <c r="O39" s="110">
        <v>45875.830265760094</v>
      </c>
      <c r="P39" s="110">
        <v>7408.01</v>
      </c>
      <c r="Q39" s="110">
        <v>106481.14061487425</v>
      </c>
      <c r="R39" s="110">
        <v>49754.83801407757</v>
      </c>
      <c r="S39" s="111">
        <v>56726.302600796676</v>
      </c>
    </row>
    <row r="40" spans="1:19" s="113" customFormat="1" ht="18" hidden="1" customHeight="1">
      <c r="A40" s="104" t="s">
        <v>18</v>
      </c>
      <c r="B40" s="108">
        <v>227763.72482285733</v>
      </c>
      <c r="C40" s="109">
        <v>53825.440000000002</v>
      </c>
      <c r="D40" s="109">
        <v>38194.07</v>
      </c>
      <c r="E40" s="109">
        <v>5068.3307706345031</v>
      </c>
      <c r="F40" s="109">
        <v>15631.37</v>
      </c>
      <c r="G40" s="109">
        <v>3711.84</v>
      </c>
      <c r="H40" s="109">
        <v>11919.53</v>
      </c>
      <c r="I40" s="109">
        <v>173938.28482285736</v>
      </c>
      <c r="J40" s="109">
        <v>25478.178463588931</v>
      </c>
      <c r="K40" s="109">
        <v>17916.560770634504</v>
      </c>
      <c r="L40" s="110">
        <v>148460.10635926842</v>
      </c>
      <c r="M40" s="110">
        <v>74858.67607231655</v>
      </c>
      <c r="N40" s="110">
        <v>73601.430286951872</v>
      </c>
      <c r="O40" s="110">
        <v>63672.248463588934</v>
      </c>
      <c r="P40" s="110">
        <v>22984.891541269008</v>
      </c>
      <c r="Q40" s="110">
        <v>164091.47635926842</v>
      </c>
      <c r="R40" s="110">
        <v>78570.516072316546</v>
      </c>
      <c r="S40" s="111">
        <v>85520.960286951871</v>
      </c>
    </row>
    <row r="41" spans="1:19" s="164" customFormat="1" ht="18" customHeight="1" thickTop="1">
      <c r="A41" s="179" t="s">
        <v>50</v>
      </c>
      <c r="B41" s="181">
        <f>SUM(B38:B40)</f>
        <v>583359.25974341226</v>
      </c>
      <c r="C41" s="181">
        <f t="shared" ref="C41:S41" si="8">SUM(C38:C40)</f>
        <v>148379.96000000002</v>
      </c>
      <c r="D41" s="181">
        <f t="shared" si="8"/>
        <v>109267.85999999999</v>
      </c>
      <c r="E41" s="181">
        <f t="shared" si="8"/>
        <v>7858.240770634503</v>
      </c>
      <c r="F41" s="181">
        <f t="shared" si="8"/>
        <v>39112.1</v>
      </c>
      <c r="G41" s="181">
        <f t="shared" si="8"/>
        <v>7715.05</v>
      </c>
      <c r="H41" s="181">
        <f t="shared" si="8"/>
        <v>31397.050000000003</v>
      </c>
      <c r="I41" s="181">
        <f t="shared" si="8"/>
        <v>434979.29974341224</v>
      </c>
      <c r="J41" s="181">
        <f t="shared" si="8"/>
        <v>50833.8246542165</v>
      </c>
      <c r="K41" s="181">
        <f t="shared" si="8"/>
        <v>30611.690770634505</v>
      </c>
      <c r="L41" s="181">
        <f t="shared" si="8"/>
        <v>384145.47508919577</v>
      </c>
      <c r="M41" s="181">
        <f t="shared" si="8"/>
        <v>199117.52974020669</v>
      </c>
      <c r="N41" s="181">
        <f t="shared" si="8"/>
        <v>185027.94534898904</v>
      </c>
      <c r="O41" s="181">
        <f t="shared" si="8"/>
        <v>160101.68465421649</v>
      </c>
      <c r="P41" s="181">
        <f t="shared" si="8"/>
        <v>38469.931541269005</v>
      </c>
      <c r="Q41" s="181">
        <f t="shared" si="8"/>
        <v>423257.57508919574</v>
      </c>
      <c r="R41" s="181">
        <f t="shared" si="8"/>
        <v>206832.57974020668</v>
      </c>
      <c r="S41" s="182">
        <f t="shared" si="8"/>
        <v>216424.99534898903</v>
      </c>
    </row>
    <row r="42" spans="1:19" s="113" customFormat="1" ht="18" customHeight="1">
      <c r="A42" s="104" t="s">
        <v>19</v>
      </c>
      <c r="B42" s="108">
        <v>208644.67741035309</v>
      </c>
      <c r="C42" s="109">
        <v>38153.51</v>
      </c>
      <c r="D42" s="109">
        <v>25576.81</v>
      </c>
      <c r="E42" s="109">
        <v>5018.0600000000004</v>
      </c>
      <c r="F42" s="109">
        <v>12576.7</v>
      </c>
      <c r="G42" s="109">
        <v>1400.26</v>
      </c>
      <c r="H42" s="109">
        <v>11176.44</v>
      </c>
      <c r="I42" s="109">
        <v>170491.16741035308</v>
      </c>
      <c r="J42" s="109">
        <v>13718.106982009422</v>
      </c>
      <c r="K42" s="109">
        <v>7654.83</v>
      </c>
      <c r="L42" s="110">
        <v>156773.06042834368</v>
      </c>
      <c r="M42" s="110">
        <v>91609.977445185868</v>
      </c>
      <c r="N42" s="110">
        <v>65163.082983157801</v>
      </c>
      <c r="O42" s="110">
        <v>39294.916982009418</v>
      </c>
      <c r="P42" s="110">
        <v>12672.89</v>
      </c>
      <c r="Q42" s="110">
        <v>169349.76042834367</v>
      </c>
      <c r="R42" s="110">
        <v>93010.237445185878</v>
      </c>
      <c r="S42" s="111">
        <v>76339.522983157804</v>
      </c>
    </row>
    <row r="43" spans="1:19" s="113" customFormat="1" ht="18" customHeight="1">
      <c r="A43" s="104" t="s">
        <v>20</v>
      </c>
      <c r="B43" s="108">
        <v>219693.30009076095</v>
      </c>
      <c r="C43" s="109">
        <v>37481.699999999997</v>
      </c>
      <c r="D43" s="109">
        <v>25311.03</v>
      </c>
      <c r="E43" s="109">
        <v>1911.3887170773808</v>
      </c>
      <c r="F43" s="109">
        <v>12170.67</v>
      </c>
      <c r="G43" s="109">
        <v>694.16</v>
      </c>
      <c r="H43" s="109">
        <v>11476.51</v>
      </c>
      <c r="I43" s="109">
        <v>182211.60009076097</v>
      </c>
      <c r="J43" s="109">
        <v>24063.987263826049</v>
      </c>
      <c r="K43" s="109">
        <v>15489.508717077382</v>
      </c>
      <c r="L43" s="110">
        <v>158147.6128269349</v>
      </c>
      <c r="M43" s="110">
        <v>80424.59910695086</v>
      </c>
      <c r="N43" s="110">
        <v>77723.013719984039</v>
      </c>
      <c r="O43" s="110">
        <v>49375.017263826048</v>
      </c>
      <c r="P43" s="110">
        <v>17400.897434154762</v>
      </c>
      <c r="Q43" s="110">
        <v>170318.28282693491</v>
      </c>
      <c r="R43" s="110">
        <v>81118.759106950849</v>
      </c>
      <c r="S43" s="111">
        <v>89199.523719984049</v>
      </c>
    </row>
    <row r="44" spans="1:19" s="113" customFormat="1" ht="18" customHeight="1">
      <c r="A44" s="104" t="s">
        <v>21</v>
      </c>
      <c r="B44" s="108">
        <v>274080.2026984808</v>
      </c>
      <c r="C44" s="109">
        <v>49503.99</v>
      </c>
      <c r="D44" s="109">
        <v>26583.49</v>
      </c>
      <c r="E44" s="109">
        <v>1403.52</v>
      </c>
      <c r="F44" s="109">
        <v>22920.5</v>
      </c>
      <c r="G44" s="109">
        <v>7482.78</v>
      </c>
      <c r="H44" s="109">
        <v>15437.72</v>
      </c>
      <c r="I44" s="109">
        <v>224576.21269848075</v>
      </c>
      <c r="J44" s="109">
        <v>36191.041533679207</v>
      </c>
      <c r="K44" s="109">
        <v>26395.812020752048</v>
      </c>
      <c r="L44" s="110">
        <v>188385.17116480158</v>
      </c>
      <c r="M44" s="110">
        <v>95255.402211407913</v>
      </c>
      <c r="N44" s="110">
        <v>93129.768953393665</v>
      </c>
      <c r="O44" s="110">
        <v>62774.531533679197</v>
      </c>
      <c r="P44" s="110">
        <v>27799.332020752048</v>
      </c>
      <c r="Q44" s="110">
        <v>211305.67116480158</v>
      </c>
      <c r="R44" s="110">
        <v>102738.18221140791</v>
      </c>
      <c r="S44" s="111">
        <v>108567.48895339367</v>
      </c>
    </row>
    <row r="45" spans="1:19" s="164" customFormat="1" ht="18" customHeight="1">
      <c r="A45" s="179" t="s">
        <v>51</v>
      </c>
      <c r="B45" s="181">
        <f>SUM(B42:B44)</f>
        <v>702418.18019959482</v>
      </c>
      <c r="C45" s="181">
        <f t="shared" ref="C45:S45" si="9">SUM(C42:C44)</f>
        <v>125139.19999999998</v>
      </c>
      <c r="D45" s="181">
        <f t="shared" si="9"/>
        <v>77471.33</v>
      </c>
      <c r="E45" s="181">
        <f t="shared" si="9"/>
        <v>8332.9687170773814</v>
      </c>
      <c r="F45" s="181">
        <f t="shared" si="9"/>
        <v>47667.87</v>
      </c>
      <c r="G45" s="181">
        <f t="shared" si="9"/>
        <v>9577.2000000000007</v>
      </c>
      <c r="H45" s="181">
        <f t="shared" si="9"/>
        <v>38090.67</v>
      </c>
      <c r="I45" s="181">
        <f t="shared" si="9"/>
        <v>577278.98019959475</v>
      </c>
      <c r="J45" s="181">
        <f t="shared" si="9"/>
        <v>73973.135779514676</v>
      </c>
      <c r="K45" s="181">
        <f t="shared" si="9"/>
        <v>49540.150737829434</v>
      </c>
      <c r="L45" s="181">
        <f t="shared" si="9"/>
        <v>503305.84442008019</v>
      </c>
      <c r="M45" s="181">
        <f t="shared" si="9"/>
        <v>267289.97876354464</v>
      </c>
      <c r="N45" s="181">
        <f t="shared" si="9"/>
        <v>236015.86565653549</v>
      </c>
      <c r="O45" s="181">
        <f t="shared" si="9"/>
        <v>151444.46577951466</v>
      </c>
      <c r="P45" s="181">
        <f t="shared" si="9"/>
        <v>57873.11945490681</v>
      </c>
      <c r="Q45" s="181">
        <f t="shared" si="9"/>
        <v>550973.71442008018</v>
      </c>
      <c r="R45" s="181">
        <f t="shared" si="9"/>
        <v>276867.17876354465</v>
      </c>
      <c r="S45" s="182">
        <f t="shared" si="9"/>
        <v>274106.53565653553</v>
      </c>
    </row>
    <row r="46" spans="1:19" s="113" customFormat="1" ht="18" customHeight="1">
      <c r="A46" s="104" t="s">
        <v>22</v>
      </c>
      <c r="B46" s="108">
        <v>202521.33594840977</v>
      </c>
      <c r="C46" s="109">
        <v>36182.28</v>
      </c>
      <c r="D46" s="109">
        <v>22498.48</v>
      </c>
      <c r="E46" s="109">
        <v>2165.84</v>
      </c>
      <c r="F46" s="109">
        <v>13683.8</v>
      </c>
      <c r="G46" s="109">
        <v>4171.43</v>
      </c>
      <c r="H46" s="109">
        <v>9512.3700000000008</v>
      </c>
      <c r="I46" s="109">
        <v>166339.05594840975</v>
      </c>
      <c r="J46" s="109">
        <v>21490.514200439127</v>
      </c>
      <c r="K46" s="109">
        <v>6445.59</v>
      </c>
      <c r="L46" s="110">
        <v>144848.54174797062</v>
      </c>
      <c r="M46" s="110">
        <v>92926.707877428649</v>
      </c>
      <c r="N46" s="110">
        <v>51921.833870541996</v>
      </c>
      <c r="O46" s="110">
        <v>43988.994200439127</v>
      </c>
      <c r="P46" s="110">
        <v>8611.43</v>
      </c>
      <c r="Q46" s="110">
        <v>158532.34174797064</v>
      </c>
      <c r="R46" s="110">
        <v>97098.137877428642</v>
      </c>
      <c r="S46" s="111">
        <v>61434.203870541991</v>
      </c>
    </row>
    <row r="47" spans="1:19" s="113" customFormat="1" ht="18" customHeight="1">
      <c r="A47" s="104" t="s">
        <v>23</v>
      </c>
      <c r="B47" s="108">
        <v>191546.52477067497</v>
      </c>
      <c r="C47" s="109">
        <v>39862.699999999997</v>
      </c>
      <c r="D47" s="109">
        <v>19277.3</v>
      </c>
      <c r="E47" s="109">
        <v>5315.29</v>
      </c>
      <c r="F47" s="109">
        <v>20585.400000000001</v>
      </c>
      <c r="G47" s="109">
        <v>10086.16</v>
      </c>
      <c r="H47" s="109">
        <v>10499.24</v>
      </c>
      <c r="I47" s="109">
        <v>151683.82477067495</v>
      </c>
      <c r="J47" s="109">
        <v>18965.504299780259</v>
      </c>
      <c r="K47" s="109">
        <v>14755.67</v>
      </c>
      <c r="L47" s="110">
        <v>132718.32047089472</v>
      </c>
      <c r="M47" s="110">
        <v>67622.549417036076</v>
      </c>
      <c r="N47" s="110">
        <v>65095.771053858633</v>
      </c>
      <c r="O47" s="110">
        <v>38242.804299780262</v>
      </c>
      <c r="P47" s="110">
        <v>20070.96</v>
      </c>
      <c r="Q47" s="110">
        <v>153303.72047089471</v>
      </c>
      <c r="R47" s="110">
        <v>77708.70941703608</v>
      </c>
      <c r="S47" s="111">
        <v>75595.01105385863</v>
      </c>
    </row>
    <row r="48" spans="1:19" s="113" customFormat="1" ht="18" customHeight="1">
      <c r="A48" s="104" t="s">
        <v>24</v>
      </c>
      <c r="B48" s="108">
        <v>233716.72308443542</v>
      </c>
      <c r="C48" s="109">
        <v>44449.99</v>
      </c>
      <c r="D48" s="109">
        <v>27232.99</v>
      </c>
      <c r="E48" s="109">
        <v>7124.6</v>
      </c>
      <c r="F48" s="109">
        <v>17217</v>
      </c>
      <c r="G48" s="109">
        <v>6593.32</v>
      </c>
      <c r="H48" s="109">
        <v>10623.68</v>
      </c>
      <c r="I48" s="109">
        <v>189266.73308443543</v>
      </c>
      <c r="J48" s="109">
        <v>21229.550829971096</v>
      </c>
      <c r="K48" s="109">
        <v>12465.89</v>
      </c>
      <c r="L48" s="110">
        <v>168037.18225446434</v>
      </c>
      <c r="M48" s="110">
        <v>96724.951604477887</v>
      </c>
      <c r="N48" s="110">
        <v>71312.230649986421</v>
      </c>
      <c r="O48" s="110">
        <v>48462.540829971098</v>
      </c>
      <c r="P48" s="110">
        <v>19590.490000000002</v>
      </c>
      <c r="Q48" s="110">
        <v>185254.18225446434</v>
      </c>
      <c r="R48" s="110">
        <v>103318.27160447789</v>
      </c>
      <c r="S48" s="111">
        <v>81935.910649986428</v>
      </c>
    </row>
    <row r="49" spans="1:19" s="107" customFormat="1" ht="18" customHeight="1">
      <c r="A49" s="179" t="s">
        <v>52</v>
      </c>
      <c r="B49" s="185">
        <f>SUM(B46:B48)</f>
        <v>627784.58380352019</v>
      </c>
      <c r="C49" s="185">
        <f t="shared" ref="C49:S49" si="10">SUM(C46:C48)</f>
        <v>120494.97</v>
      </c>
      <c r="D49" s="185">
        <f t="shared" si="10"/>
        <v>69008.77</v>
      </c>
      <c r="E49" s="185">
        <f t="shared" si="10"/>
        <v>14605.73</v>
      </c>
      <c r="F49" s="185">
        <f t="shared" si="10"/>
        <v>51486.2</v>
      </c>
      <c r="G49" s="185">
        <f t="shared" si="10"/>
        <v>20850.91</v>
      </c>
      <c r="H49" s="185">
        <f t="shared" si="10"/>
        <v>30635.29</v>
      </c>
      <c r="I49" s="185">
        <f t="shared" si="10"/>
        <v>507289.6138035201</v>
      </c>
      <c r="J49" s="185">
        <f t="shared" si="10"/>
        <v>61685.569330190483</v>
      </c>
      <c r="K49" s="185">
        <f t="shared" si="10"/>
        <v>33667.15</v>
      </c>
      <c r="L49" s="185">
        <f t="shared" si="10"/>
        <v>445604.04447332968</v>
      </c>
      <c r="M49" s="185">
        <f t="shared" si="10"/>
        <v>257274.20889894263</v>
      </c>
      <c r="N49" s="185">
        <f t="shared" si="10"/>
        <v>188329.83557438705</v>
      </c>
      <c r="O49" s="185">
        <f t="shared" si="10"/>
        <v>130694.33933019049</v>
      </c>
      <c r="P49" s="185">
        <f t="shared" si="10"/>
        <v>48272.880000000005</v>
      </c>
      <c r="Q49" s="185">
        <f t="shared" si="10"/>
        <v>497090.24447332975</v>
      </c>
      <c r="R49" s="185">
        <f t="shared" si="10"/>
        <v>278125.1188989426</v>
      </c>
      <c r="S49" s="140">
        <f t="shared" si="10"/>
        <v>218965.12557438703</v>
      </c>
    </row>
    <row r="50" spans="1:19" s="113" customFormat="1" ht="18" customHeight="1">
      <c r="A50" s="104" t="s">
        <v>25</v>
      </c>
      <c r="B50" s="108">
        <v>119420.11795413314</v>
      </c>
      <c r="C50" s="109">
        <v>34123.379999999997</v>
      </c>
      <c r="D50" s="109">
        <v>25044.15</v>
      </c>
      <c r="E50" s="109">
        <v>3729.35</v>
      </c>
      <c r="F50" s="109">
        <v>9079.23</v>
      </c>
      <c r="G50" s="109">
        <v>833.76</v>
      </c>
      <c r="H50" s="109">
        <v>8245.4699999999993</v>
      </c>
      <c r="I50" s="109">
        <v>85296.737954133132</v>
      </c>
      <c r="J50" s="109">
        <v>12414.726093202811</v>
      </c>
      <c r="K50" s="109">
        <v>6487.6840405447419</v>
      </c>
      <c r="L50" s="110">
        <v>72882.011860930317</v>
      </c>
      <c r="M50" s="110">
        <v>45955.095819587688</v>
      </c>
      <c r="N50" s="110">
        <v>26926.916041342625</v>
      </c>
      <c r="O50" s="110">
        <v>37458.876093202809</v>
      </c>
      <c r="P50" s="110">
        <v>10217.034040544742</v>
      </c>
      <c r="Q50" s="110">
        <v>81961.241860930328</v>
      </c>
      <c r="R50" s="110">
        <v>46788.85581958769</v>
      </c>
      <c r="S50" s="111">
        <v>35172.386041342623</v>
      </c>
    </row>
    <row r="51" spans="1:19" s="113" customFormat="1" ht="18" customHeight="1">
      <c r="A51" s="104" t="s">
        <v>26</v>
      </c>
      <c r="B51" s="108">
        <v>176727.99498929421</v>
      </c>
      <c r="C51" s="109">
        <v>39674.410000000003</v>
      </c>
      <c r="D51" s="109">
        <v>22462.71</v>
      </c>
      <c r="E51" s="109">
        <v>1398.11</v>
      </c>
      <c r="F51" s="109">
        <v>17211.7</v>
      </c>
      <c r="G51" s="109">
        <v>3123.14</v>
      </c>
      <c r="H51" s="109">
        <v>14088.56</v>
      </c>
      <c r="I51" s="109">
        <v>137053.58498929424</v>
      </c>
      <c r="J51" s="109">
        <v>21990.713440236425</v>
      </c>
      <c r="K51" s="109">
        <v>9844.3799999999992</v>
      </c>
      <c r="L51" s="110">
        <v>115062.87154905779</v>
      </c>
      <c r="M51" s="110">
        <v>65181.019935657503</v>
      </c>
      <c r="N51" s="110">
        <v>49881.8516134003</v>
      </c>
      <c r="O51" s="110">
        <v>44453.423440236431</v>
      </c>
      <c r="P51" s="110">
        <v>11242.49</v>
      </c>
      <c r="Q51" s="110">
        <v>132274.57154905779</v>
      </c>
      <c r="R51" s="110">
        <v>68304.159935657503</v>
      </c>
      <c r="S51" s="111">
        <v>63970.411613400298</v>
      </c>
    </row>
    <row r="52" spans="1:19" s="113" customFormat="1" ht="18" customHeight="1">
      <c r="A52" s="104" t="s">
        <v>27</v>
      </c>
      <c r="B52" s="108">
        <v>273842.30257927725</v>
      </c>
      <c r="C52" s="109">
        <v>109873.79</v>
      </c>
      <c r="D52" s="109">
        <v>59098.239999999998</v>
      </c>
      <c r="E52" s="109">
        <v>2457.04</v>
      </c>
      <c r="F52" s="109">
        <v>50775.55</v>
      </c>
      <c r="G52" s="109">
        <v>13911.81</v>
      </c>
      <c r="H52" s="109">
        <v>36863.74</v>
      </c>
      <c r="I52" s="109">
        <v>163968.51257927722</v>
      </c>
      <c r="J52" s="109">
        <v>28947.023332543959</v>
      </c>
      <c r="K52" s="109">
        <v>15365.02</v>
      </c>
      <c r="L52" s="110">
        <v>135021.48924673325</v>
      </c>
      <c r="M52" s="110">
        <v>93824.484073665604</v>
      </c>
      <c r="N52" s="110">
        <v>41197.00517306765</v>
      </c>
      <c r="O52" s="110">
        <v>88045.263332543953</v>
      </c>
      <c r="P52" s="110">
        <v>17822.060000000001</v>
      </c>
      <c r="Q52" s="110">
        <v>185797.03924673327</v>
      </c>
      <c r="R52" s="110">
        <v>107736.2940736656</v>
      </c>
      <c r="S52" s="111">
        <v>78060.745173067655</v>
      </c>
    </row>
    <row r="53" spans="1:19" s="107" customFormat="1" ht="18" customHeight="1">
      <c r="A53" s="179" t="s">
        <v>53</v>
      </c>
      <c r="B53" s="185">
        <f>SUM(B50:B52)</f>
        <v>569990.4155227046</v>
      </c>
      <c r="C53" s="185">
        <f t="shared" ref="C53:S53" si="11">SUM(C50:C52)</f>
        <v>183671.58000000002</v>
      </c>
      <c r="D53" s="185">
        <f t="shared" si="11"/>
        <v>106605.1</v>
      </c>
      <c r="E53" s="185">
        <f t="shared" si="11"/>
        <v>7584.5</v>
      </c>
      <c r="F53" s="185">
        <f t="shared" si="11"/>
        <v>77066.48000000001</v>
      </c>
      <c r="G53" s="185">
        <f t="shared" si="11"/>
        <v>17868.71</v>
      </c>
      <c r="H53" s="185">
        <f t="shared" si="11"/>
        <v>59197.77</v>
      </c>
      <c r="I53" s="185">
        <f t="shared" si="11"/>
        <v>386318.83552270458</v>
      </c>
      <c r="J53" s="185">
        <f t="shared" si="11"/>
        <v>63352.462865983194</v>
      </c>
      <c r="K53" s="185">
        <f t="shared" si="11"/>
        <v>31697.084040544742</v>
      </c>
      <c r="L53" s="185">
        <f t="shared" si="11"/>
        <v>322966.37265672139</v>
      </c>
      <c r="M53" s="185">
        <f t="shared" si="11"/>
        <v>204960.59982891078</v>
      </c>
      <c r="N53" s="185">
        <f t="shared" si="11"/>
        <v>118005.77282781058</v>
      </c>
      <c r="O53" s="185">
        <f t="shared" si="11"/>
        <v>169957.5628659832</v>
      </c>
      <c r="P53" s="185">
        <f t="shared" si="11"/>
        <v>39281.584040544738</v>
      </c>
      <c r="Q53" s="185">
        <f t="shared" si="11"/>
        <v>400032.85265672137</v>
      </c>
      <c r="R53" s="185">
        <f t="shared" si="11"/>
        <v>222829.3098289108</v>
      </c>
      <c r="S53" s="140">
        <f t="shared" si="11"/>
        <v>177203.54282781057</v>
      </c>
    </row>
    <row r="54" spans="1:19" s="113" customFormat="1" ht="18" customHeight="1">
      <c r="A54" s="104" t="s">
        <v>29</v>
      </c>
      <c r="B54" s="108">
        <v>215460.89982419592</v>
      </c>
      <c r="C54" s="108">
        <v>45189.3</v>
      </c>
      <c r="D54" s="108">
        <v>30752.2</v>
      </c>
      <c r="E54" s="108">
        <v>590.32000000000005</v>
      </c>
      <c r="F54" s="108">
        <v>14437.1</v>
      </c>
      <c r="G54" s="108">
        <v>3091.93</v>
      </c>
      <c r="H54" s="108">
        <v>11345.17</v>
      </c>
      <c r="I54" s="108">
        <v>170271.5998241959</v>
      </c>
      <c r="J54" s="108">
        <v>79479.882146732998</v>
      </c>
      <c r="K54" s="108">
        <v>75704.19</v>
      </c>
      <c r="L54" s="108">
        <v>90791.717677462933</v>
      </c>
      <c r="M54" s="108">
        <v>44582.741540766445</v>
      </c>
      <c r="N54" s="108">
        <v>46208.976136696489</v>
      </c>
      <c r="O54" s="108">
        <v>110232.082146733</v>
      </c>
      <c r="P54" s="108">
        <v>76294.509999999995</v>
      </c>
      <c r="Q54" s="108">
        <v>105228.81767746294</v>
      </c>
      <c r="R54" s="108">
        <v>47674.671540766445</v>
      </c>
      <c r="S54" s="138">
        <v>57554.146136696487</v>
      </c>
    </row>
    <row r="55" spans="1:19" s="113" customFormat="1" ht="18" customHeight="1">
      <c r="A55" s="143" t="s">
        <v>30</v>
      </c>
      <c r="B55" s="108">
        <v>138401.8200802682</v>
      </c>
      <c r="C55" s="108">
        <v>40154.730000000003</v>
      </c>
      <c r="D55" s="108">
        <v>30159.11</v>
      </c>
      <c r="E55" s="108">
        <v>1440.22</v>
      </c>
      <c r="F55" s="108">
        <v>9995.6200000000008</v>
      </c>
      <c r="G55" s="108">
        <v>2710.4</v>
      </c>
      <c r="H55" s="108">
        <v>7285.22</v>
      </c>
      <c r="I55" s="108">
        <v>98247.090080268201</v>
      </c>
      <c r="J55" s="108">
        <v>8187.2857756673893</v>
      </c>
      <c r="K55" s="108">
        <v>5594.14</v>
      </c>
      <c r="L55" s="108">
        <v>90059.80430460081</v>
      </c>
      <c r="M55" s="108">
        <v>34217.244221552923</v>
      </c>
      <c r="N55" s="108">
        <v>55842.56008304788</v>
      </c>
      <c r="O55" s="108">
        <v>38346.395775667392</v>
      </c>
      <c r="P55" s="108">
        <v>7034.36</v>
      </c>
      <c r="Q55" s="108">
        <v>100055.42430460081</v>
      </c>
      <c r="R55" s="108">
        <v>36927.644221552924</v>
      </c>
      <c r="S55" s="138">
        <v>63127.780083047881</v>
      </c>
    </row>
    <row r="56" spans="1:19" s="113" customFormat="1" ht="18" customHeight="1">
      <c r="A56" s="104" t="s">
        <v>31</v>
      </c>
      <c r="B56" s="108">
        <v>144392.29559599867</v>
      </c>
      <c r="C56" s="108">
        <v>43833.55</v>
      </c>
      <c r="D56" s="108">
        <v>33268.160000000003</v>
      </c>
      <c r="E56" s="108">
        <v>3844.91</v>
      </c>
      <c r="F56" s="108">
        <v>10565.39</v>
      </c>
      <c r="G56" s="108">
        <v>543.39</v>
      </c>
      <c r="H56" s="108">
        <v>10022</v>
      </c>
      <c r="I56" s="108">
        <v>100558.74559599867</v>
      </c>
      <c r="J56" s="108">
        <v>9401.5415212082135</v>
      </c>
      <c r="K56" s="108">
        <v>3261.7550161186332</v>
      </c>
      <c r="L56" s="108">
        <v>91157.204074790454</v>
      </c>
      <c r="M56" s="108">
        <v>43172.439447277422</v>
      </c>
      <c r="N56" s="108">
        <v>47984.764627513046</v>
      </c>
      <c r="O56" s="108">
        <v>42669.701521208211</v>
      </c>
      <c r="P56" s="108">
        <v>7106.6650161186326</v>
      </c>
      <c r="Q56" s="108">
        <v>101722.59407479045</v>
      </c>
      <c r="R56" s="108">
        <v>43715.829447277421</v>
      </c>
      <c r="S56" s="138">
        <v>58006.764627513046</v>
      </c>
    </row>
    <row r="57" spans="1:19" s="184" customFormat="1" ht="18" customHeight="1">
      <c r="A57" s="179" t="s">
        <v>54</v>
      </c>
      <c r="B57" s="185">
        <f>SUM(B54:B56)</f>
        <v>498255.01550046273</v>
      </c>
      <c r="C57" s="185">
        <f t="shared" ref="C57:S57" si="12">SUM(C54:C56)</f>
        <v>129177.58</v>
      </c>
      <c r="D57" s="185">
        <f t="shared" si="12"/>
        <v>94179.47</v>
      </c>
      <c r="E57" s="185">
        <f t="shared" si="12"/>
        <v>5875.45</v>
      </c>
      <c r="F57" s="185">
        <f t="shared" si="12"/>
        <v>34998.11</v>
      </c>
      <c r="G57" s="185">
        <f t="shared" si="12"/>
        <v>6345.72</v>
      </c>
      <c r="H57" s="185">
        <f t="shared" si="12"/>
        <v>28652.39</v>
      </c>
      <c r="I57" s="185">
        <f t="shared" si="12"/>
        <v>369077.43550046277</v>
      </c>
      <c r="J57" s="185">
        <f t="shared" si="12"/>
        <v>97068.709443608604</v>
      </c>
      <c r="K57" s="185">
        <f t="shared" si="12"/>
        <v>84560.085016118639</v>
      </c>
      <c r="L57" s="185">
        <f t="shared" si="12"/>
        <v>272008.72605685418</v>
      </c>
      <c r="M57" s="185">
        <f t="shared" si="12"/>
        <v>121972.42520959678</v>
      </c>
      <c r="N57" s="185">
        <f t="shared" si="12"/>
        <v>150036.3008472574</v>
      </c>
      <c r="O57" s="185">
        <f t="shared" si="12"/>
        <v>191248.17944360862</v>
      </c>
      <c r="P57" s="185">
        <f t="shared" si="12"/>
        <v>90435.535016118622</v>
      </c>
      <c r="Q57" s="185">
        <f t="shared" si="12"/>
        <v>307006.83605685423</v>
      </c>
      <c r="R57" s="185">
        <f t="shared" si="12"/>
        <v>128318.14520959678</v>
      </c>
      <c r="S57" s="140">
        <f t="shared" si="12"/>
        <v>178688.69084725741</v>
      </c>
    </row>
    <row r="58" spans="1:19" s="113" customFormat="1" ht="18" customHeight="1">
      <c r="A58" s="104" t="s">
        <v>32</v>
      </c>
      <c r="B58" s="108">
        <v>114998.23777545922</v>
      </c>
      <c r="C58" s="108">
        <v>37510.83</v>
      </c>
      <c r="D58" s="108">
        <v>21365.5</v>
      </c>
      <c r="E58" s="108">
        <v>2571.5700000000002</v>
      </c>
      <c r="F58" s="108">
        <v>16145.33</v>
      </c>
      <c r="G58" s="108">
        <v>3581.93</v>
      </c>
      <c r="H58" s="108">
        <v>12563.4</v>
      </c>
      <c r="I58" s="108">
        <v>77487.407775459229</v>
      </c>
      <c r="J58" s="108">
        <v>10695.077088890894</v>
      </c>
      <c r="K58" s="108">
        <v>5552.07</v>
      </c>
      <c r="L58" s="108">
        <v>66792.330686568326</v>
      </c>
      <c r="M58" s="108">
        <v>34403.574284845607</v>
      </c>
      <c r="N58" s="108">
        <v>32388.756401722723</v>
      </c>
      <c r="O58" s="108">
        <v>32060.577088890896</v>
      </c>
      <c r="P58" s="108">
        <v>8123.64</v>
      </c>
      <c r="Q58" s="108">
        <v>82937.660686568342</v>
      </c>
      <c r="R58" s="108">
        <v>37985.504284845607</v>
      </c>
      <c r="S58" s="138">
        <v>44952.156401722728</v>
      </c>
    </row>
    <row r="59" spans="1:19" s="113" customFormat="1" ht="18" customHeight="1">
      <c r="A59" s="104" t="s">
        <v>33</v>
      </c>
      <c r="B59" s="108">
        <v>200181.61936459376</v>
      </c>
      <c r="C59" s="108">
        <v>47518.97</v>
      </c>
      <c r="D59" s="108">
        <v>34058.93</v>
      </c>
      <c r="E59" s="108">
        <v>2642.63</v>
      </c>
      <c r="F59" s="108">
        <v>13460.04</v>
      </c>
      <c r="G59" s="108">
        <v>3531.76</v>
      </c>
      <c r="H59" s="108">
        <v>9928.2800000000007</v>
      </c>
      <c r="I59" s="108">
        <v>152662.64936459379</v>
      </c>
      <c r="J59" s="108">
        <v>39663.261750712561</v>
      </c>
      <c r="K59" s="108">
        <v>11973.213737854387</v>
      </c>
      <c r="L59" s="108">
        <v>112999.38761388123</v>
      </c>
      <c r="M59" s="108">
        <v>43950.496003624547</v>
      </c>
      <c r="N59" s="108">
        <v>69048.891610256687</v>
      </c>
      <c r="O59" s="108">
        <v>73722.191750712562</v>
      </c>
      <c r="P59" s="108">
        <v>14615.843737854388</v>
      </c>
      <c r="Q59" s="108">
        <v>126459.42761388123</v>
      </c>
      <c r="R59" s="108">
        <v>47482.256003624549</v>
      </c>
      <c r="S59" s="138">
        <v>78977.171610256701</v>
      </c>
    </row>
    <row r="60" spans="1:19" s="113" customFormat="1" ht="18" customHeight="1">
      <c r="A60" s="104" t="s">
        <v>34</v>
      </c>
      <c r="B60" s="108">
        <v>216443.78655029266</v>
      </c>
      <c r="C60" s="108">
        <v>65528.61</v>
      </c>
      <c r="D60" s="108">
        <v>45124.24</v>
      </c>
      <c r="E60" s="108">
        <v>1433.64</v>
      </c>
      <c r="F60" s="108">
        <v>20404.37</v>
      </c>
      <c r="G60" s="108">
        <v>1779.37</v>
      </c>
      <c r="H60" s="108">
        <v>18625</v>
      </c>
      <c r="I60" s="108">
        <v>150915.17655029267</v>
      </c>
      <c r="J60" s="108">
        <v>25993.936274157466</v>
      </c>
      <c r="K60" s="108">
        <v>9205.36</v>
      </c>
      <c r="L60" s="108">
        <v>124921.24027613521</v>
      </c>
      <c r="M60" s="108">
        <v>83200.670447043361</v>
      </c>
      <c r="N60" s="108">
        <v>41720.569829091844</v>
      </c>
      <c r="O60" s="108">
        <v>71118.176274157464</v>
      </c>
      <c r="P60" s="108">
        <v>10639</v>
      </c>
      <c r="Q60" s="108">
        <v>145325.61027613521</v>
      </c>
      <c r="R60" s="108">
        <v>84980.040447043371</v>
      </c>
      <c r="S60" s="138">
        <v>60345.569829091837</v>
      </c>
    </row>
    <row r="61" spans="1:19" s="21" customFormat="1" ht="18" customHeight="1">
      <c r="A61" s="179" t="s">
        <v>55</v>
      </c>
      <c r="B61" s="185">
        <f>SUM(B58:B60)</f>
        <v>531623.64369034558</v>
      </c>
      <c r="C61" s="185">
        <f t="shared" ref="C61:S61" si="13">SUM(C58:C60)</f>
        <v>150558.41</v>
      </c>
      <c r="D61" s="185">
        <f t="shared" si="13"/>
        <v>100548.67</v>
      </c>
      <c r="E61" s="185">
        <f t="shared" si="13"/>
        <v>6647.8400000000011</v>
      </c>
      <c r="F61" s="185">
        <f t="shared" si="13"/>
        <v>50009.740000000005</v>
      </c>
      <c r="G61" s="185">
        <f t="shared" si="13"/>
        <v>8893.0600000000013</v>
      </c>
      <c r="H61" s="185">
        <f t="shared" si="13"/>
        <v>41116.68</v>
      </c>
      <c r="I61" s="185">
        <f t="shared" si="13"/>
        <v>381065.23369034566</v>
      </c>
      <c r="J61" s="185">
        <f t="shared" si="13"/>
        <v>76352.27511376093</v>
      </c>
      <c r="K61" s="185">
        <f t="shared" si="13"/>
        <v>26730.643737854385</v>
      </c>
      <c r="L61" s="185">
        <f t="shared" si="13"/>
        <v>304712.95857658476</v>
      </c>
      <c r="M61" s="185">
        <f t="shared" si="13"/>
        <v>161554.74073551351</v>
      </c>
      <c r="N61" s="185">
        <f t="shared" si="13"/>
        <v>143158.21784107125</v>
      </c>
      <c r="O61" s="185">
        <f t="shared" si="13"/>
        <v>176900.94511376094</v>
      </c>
      <c r="P61" s="185">
        <f t="shared" si="13"/>
        <v>33378.483737854389</v>
      </c>
      <c r="Q61" s="185">
        <f t="shared" si="13"/>
        <v>354722.69857658481</v>
      </c>
      <c r="R61" s="185">
        <f t="shared" si="13"/>
        <v>170447.80073551353</v>
      </c>
      <c r="S61" s="140">
        <f t="shared" si="13"/>
        <v>184274.89784107127</v>
      </c>
    </row>
    <row r="62" spans="1:19" s="113" customFormat="1" ht="18" customHeight="1">
      <c r="A62" s="104" t="s">
        <v>35</v>
      </c>
      <c r="B62" s="108">
        <v>112034.35262584542</v>
      </c>
      <c r="C62" s="108">
        <v>35433.74</v>
      </c>
      <c r="D62" s="108">
        <v>22240.9</v>
      </c>
      <c r="E62" s="108">
        <v>1194.44</v>
      </c>
      <c r="F62" s="108">
        <v>13192.84</v>
      </c>
      <c r="G62" s="108">
        <v>708.28</v>
      </c>
      <c r="H62" s="108">
        <v>12484.56</v>
      </c>
      <c r="I62" s="108">
        <v>76600.612625845431</v>
      </c>
      <c r="J62" s="108">
        <v>9101.4615926031656</v>
      </c>
      <c r="K62" s="108">
        <v>6084.93</v>
      </c>
      <c r="L62" s="108">
        <v>67499.151033242262</v>
      </c>
      <c r="M62" s="108">
        <v>41184.888889681679</v>
      </c>
      <c r="N62" s="108">
        <v>26314.262143560587</v>
      </c>
      <c r="O62" s="108">
        <v>31342.361592603167</v>
      </c>
      <c r="P62" s="108">
        <v>7279.37</v>
      </c>
      <c r="Q62" s="108">
        <v>80691.991033242259</v>
      </c>
      <c r="R62" s="108">
        <v>41893.168889681678</v>
      </c>
      <c r="S62" s="138">
        <v>38798.822143560581</v>
      </c>
    </row>
    <row r="63" spans="1:19" s="113" customFormat="1" ht="18" customHeight="1">
      <c r="A63" s="104" t="s">
        <v>36</v>
      </c>
      <c r="B63" s="108">
        <v>99183.79645826733</v>
      </c>
      <c r="C63" s="108">
        <v>32597.84</v>
      </c>
      <c r="D63" s="108">
        <v>14262.09</v>
      </c>
      <c r="E63" s="108">
        <v>832.64</v>
      </c>
      <c r="F63" s="108">
        <v>18335.75</v>
      </c>
      <c r="G63" s="108">
        <v>6802.24</v>
      </c>
      <c r="H63" s="108">
        <v>11533.51</v>
      </c>
      <c r="I63" s="108">
        <v>66585.956458267334</v>
      </c>
      <c r="J63" s="108">
        <v>9629.0313585704025</v>
      </c>
      <c r="K63" s="108">
        <v>5257.93</v>
      </c>
      <c r="L63" s="108">
        <v>56956.925099696928</v>
      </c>
      <c r="M63" s="108">
        <v>34945.081798061939</v>
      </c>
      <c r="N63" s="108">
        <v>22011.843301634985</v>
      </c>
      <c r="O63" s="108">
        <v>23891.121358570399</v>
      </c>
      <c r="P63" s="108">
        <v>6090.57</v>
      </c>
      <c r="Q63" s="108">
        <v>75292.67509969692</v>
      </c>
      <c r="R63" s="108">
        <v>41747.321798061937</v>
      </c>
      <c r="S63" s="138">
        <v>33545.353301634983</v>
      </c>
    </row>
    <row r="64" spans="1:19" s="113" customFormat="1" ht="18" customHeight="1">
      <c r="A64" s="104" t="s">
        <v>37</v>
      </c>
      <c r="B64" s="108">
        <v>154665.23969902535</v>
      </c>
      <c r="C64" s="108">
        <v>23755.62</v>
      </c>
      <c r="D64" s="108">
        <v>12689.07</v>
      </c>
      <c r="E64" s="108">
        <v>940.94</v>
      </c>
      <c r="F64" s="108">
        <v>11066.55</v>
      </c>
      <c r="G64" s="108">
        <v>824.91</v>
      </c>
      <c r="H64" s="108">
        <v>10241.64</v>
      </c>
      <c r="I64" s="108">
        <v>130909.61969902535</v>
      </c>
      <c r="J64" s="108">
        <v>35898.636059617682</v>
      </c>
      <c r="K64" s="108">
        <v>14317.97</v>
      </c>
      <c r="L64" s="108">
        <v>95010.983639407685</v>
      </c>
      <c r="M64" s="108">
        <v>66366.862499983341</v>
      </c>
      <c r="N64" s="108">
        <v>28644.12113942434</v>
      </c>
      <c r="O64" s="108">
        <v>48587.706059617682</v>
      </c>
      <c r="P64" s="108">
        <v>15258.91</v>
      </c>
      <c r="Q64" s="108">
        <v>106077.53363940767</v>
      </c>
      <c r="R64" s="108">
        <v>67191.772499983344</v>
      </c>
      <c r="S64" s="138">
        <v>38885.761139424343</v>
      </c>
    </row>
    <row r="65" spans="1:19" s="184" customFormat="1" ht="18" customHeight="1">
      <c r="A65" s="179" t="s">
        <v>56</v>
      </c>
      <c r="B65" s="185">
        <f>SUM(B62:B64)</f>
        <v>365883.38878313813</v>
      </c>
      <c r="C65" s="185">
        <f t="shared" ref="C65:S65" si="14">SUM(C62:C64)</f>
        <v>91787.199999999997</v>
      </c>
      <c r="D65" s="185">
        <f t="shared" si="14"/>
        <v>49192.060000000005</v>
      </c>
      <c r="E65" s="185">
        <f t="shared" si="14"/>
        <v>2968.02</v>
      </c>
      <c r="F65" s="185">
        <f t="shared" si="14"/>
        <v>42595.14</v>
      </c>
      <c r="G65" s="185">
        <f t="shared" si="14"/>
        <v>8335.43</v>
      </c>
      <c r="H65" s="185">
        <f t="shared" si="14"/>
        <v>34259.71</v>
      </c>
      <c r="I65" s="185">
        <f t="shared" si="14"/>
        <v>274096.18878313812</v>
      </c>
      <c r="J65" s="185">
        <f t="shared" si="14"/>
        <v>54629.12901079125</v>
      </c>
      <c r="K65" s="185">
        <f t="shared" si="14"/>
        <v>25660.83</v>
      </c>
      <c r="L65" s="185">
        <f t="shared" si="14"/>
        <v>219467.05977234687</v>
      </c>
      <c r="M65" s="185">
        <f t="shared" si="14"/>
        <v>142496.83318772697</v>
      </c>
      <c r="N65" s="185">
        <f t="shared" si="14"/>
        <v>76970.226584619915</v>
      </c>
      <c r="O65" s="185">
        <f t="shared" si="14"/>
        <v>103821.18901079125</v>
      </c>
      <c r="P65" s="185">
        <f t="shared" si="14"/>
        <v>28628.85</v>
      </c>
      <c r="Q65" s="185">
        <f t="shared" si="14"/>
        <v>262062.19977234682</v>
      </c>
      <c r="R65" s="185">
        <f t="shared" si="14"/>
        <v>150832.26318772696</v>
      </c>
      <c r="S65" s="140">
        <f t="shared" si="14"/>
        <v>111229.93658461991</v>
      </c>
    </row>
    <row r="66" spans="1:19" s="113" customFormat="1" ht="18" customHeight="1">
      <c r="A66" s="104" t="s">
        <v>38</v>
      </c>
      <c r="B66" s="108">
        <v>158345.23167904155</v>
      </c>
      <c r="C66" s="108">
        <v>33179.42</v>
      </c>
      <c r="D66" s="108">
        <v>14680.61</v>
      </c>
      <c r="E66" s="108">
        <v>2029.12</v>
      </c>
      <c r="F66" s="108">
        <v>18498.810000000001</v>
      </c>
      <c r="G66" s="108">
        <v>5092.47</v>
      </c>
      <c r="H66" s="108">
        <v>13406.34</v>
      </c>
      <c r="I66" s="108">
        <v>125165.81167904155</v>
      </c>
      <c r="J66" s="108">
        <v>17078.971793859695</v>
      </c>
      <c r="K66" s="108">
        <v>7030.8043963135451</v>
      </c>
      <c r="L66" s="108">
        <v>108086.83988518186</v>
      </c>
      <c r="M66" s="108">
        <v>62330.223094646251</v>
      </c>
      <c r="N66" s="108">
        <v>45756.616790535605</v>
      </c>
      <c r="O66" s="108">
        <v>31759.581793859699</v>
      </c>
      <c r="P66" s="108">
        <v>9059.924396313545</v>
      </c>
      <c r="Q66" s="108">
        <v>126585.64988518186</v>
      </c>
      <c r="R66" s="108">
        <v>67422.693094646253</v>
      </c>
      <c r="S66" s="138">
        <v>59162.956790535609</v>
      </c>
    </row>
    <row r="67" spans="1:19" s="113" customFormat="1" ht="18" customHeight="1">
      <c r="A67" s="104" t="s">
        <v>39</v>
      </c>
      <c r="B67" s="108">
        <v>142843.1129380652</v>
      </c>
      <c r="C67" s="108">
        <v>42670.05</v>
      </c>
      <c r="D67" s="108">
        <v>21519.09</v>
      </c>
      <c r="E67" s="108">
        <v>827.39</v>
      </c>
      <c r="F67" s="108">
        <v>21150.959999999999</v>
      </c>
      <c r="G67" s="108">
        <v>6954.12</v>
      </c>
      <c r="H67" s="108">
        <v>14196.84</v>
      </c>
      <c r="I67" s="108">
        <v>100173.06293806521</v>
      </c>
      <c r="J67" s="108">
        <v>12132.319590988865</v>
      </c>
      <c r="K67" s="108">
        <v>5356.8902116191775</v>
      </c>
      <c r="L67" s="108">
        <v>88040.74334707635</v>
      </c>
      <c r="M67" s="108">
        <v>54111.821006217862</v>
      </c>
      <c r="N67" s="146">
        <v>33928.92234085848</v>
      </c>
      <c r="O67" s="105">
        <v>33651.409590988864</v>
      </c>
      <c r="P67" s="105">
        <v>6184.280211619177</v>
      </c>
      <c r="Q67" s="105">
        <v>109191.70334707634</v>
      </c>
      <c r="R67" s="105">
        <v>61065.941006217858</v>
      </c>
      <c r="S67" s="147">
        <v>48125.762340858484</v>
      </c>
    </row>
    <row r="68" spans="1:19" s="113" customFormat="1" ht="18" customHeight="1">
      <c r="A68" s="104" t="s">
        <v>40</v>
      </c>
      <c r="B68" s="108">
        <v>370452.78958457336</v>
      </c>
      <c r="C68" s="108">
        <v>213446.32</v>
      </c>
      <c r="D68" s="108">
        <v>164735.46</v>
      </c>
      <c r="E68" s="108">
        <v>2608.23</v>
      </c>
      <c r="F68" s="108">
        <v>48710.86</v>
      </c>
      <c r="G68" s="108">
        <v>18428.88</v>
      </c>
      <c r="H68" s="108">
        <v>30281.98</v>
      </c>
      <c r="I68" s="108">
        <v>157006.46958457335</v>
      </c>
      <c r="J68" s="108">
        <v>21903.544745200143</v>
      </c>
      <c r="K68" s="108">
        <v>11054.858941034176</v>
      </c>
      <c r="L68" s="108">
        <v>135102.92483937321</v>
      </c>
      <c r="M68" s="108">
        <v>80634.998825195522</v>
      </c>
      <c r="N68" s="146">
        <v>54467.926014177705</v>
      </c>
      <c r="O68" s="148">
        <v>186639.00474520013</v>
      </c>
      <c r="P68" s="148">
        <v>13663.088941034177</v>
      </c>
      <c r="Q68" s="148">
        <v>183813.78483937323</v>
      </c>
      <c r="R68" s="148">
        <v>99063.878825195512</v>
      </c>
      <c r="S68" s="149">
        <v>84749.906014177701</v>
      </c>
    </row>
    <row r="69" spans="1:19" s="21" customFormat="1" ht="18" customHeight="1">
      <c r="A69" s="179" t="s">
        <v>58</v>
      </c>
      <c r="B69" s="185">
        <f>SUM(B66:B68)</f>
        <v>671641.13420168008</v>
      </c>
      <c r="C69" s="185">
        <f t="shared" ref="C69:S69" si="15">SUM(C66:C68)</f>
        <v>289295.79000000004</v>
      </c>
      <c r="D69" s="185">
        <f t="shared" si="15"/>
        <v>200935.15999999997</v>
      </c>
      <c r="E69" s="185">
        <f t="shared" si="15"/>
        <v>5464.74</v>
      </c>
      <c r="F69" s="185">
        <f t="shared" si="15"/>
        <v>88360.63</v>
      </c>
      <c r="G69" s="185">
        <f t="shared" si="15"/>
        <v>30475.47</v>
      </c>
      <c r="H69" s="185">
        <f t="shared" si="15"/>
        <v>57885.16</v>
      </c>
      <c r="I69" s="185">
        <f t="shared" si="15"/>
        <v>382345.3442016801</v>
      </c>
      <c r="J69" s="185">
        <f t="shared" si="15"/>
        <v>51114.836130048701</v>
      </c>
      <c r="K69" s="185">
        <f t="shared" si="15"/>
        <v>23442.553548966898</v>
      </c>
      <c r="L69" s="185">
        <f t="shared" si="15"/>
        <v>331230.50807163143</v>
      </c>
      <c r="M69" s="185">
        <f t="shared" si="15"/>
        <v>197077.04292605963</v>
      </c>
      <c r="N69" s="185">
        <f t="shared" si="15"/>
        <v>134153.4651455718</v>
      </c>
      <c r="O69" s="185">
        <f t="shared" si="15"/>
        <v>252049.9961300487</v>
      </c>
      <c r="P69" s="185">
        <f t="shared" si="15"/>
        <v>28907.2935489669</v>
      </c>
      <c r="Q69" s="185">
        <f t="shared" si="15"/>
        <v>419591.13807163143</v>
      </c>
      <c r="R69" s="185">
        <f t="shared" si="15"/>
        <v>227552.51292605963</v>
      </c>
      <c r="S69" s="140">
        <f t="shared" si="15"/>
        <v>192038.62514557177</v>
      </c>
    </row>
    <row r="70" spans="1:19" s="152" customFormat="1" ht="18" customHeight="1">
      <c r="A70" s="104" t="s">
        <v>42</v>
      </c>
      <c r="B70" s="108">
        <v>131436.5414515404</v>
      </c>
      <c r="C70" s="108">
        <v>37367.449999999997</v>
      </c>
      <c r="D70" s="108">
        <v>30287.08</v>
      </c>
      <c r="E70" s="108">
        <v>1696.07</v>
      </c>
      <c r="F70" s="108">
        <v>7080.37</v>
      </c>
      <c r="G70" s="108">
        <v>230.37</v>
      </c>
      <c r="H70" s="108">
        <v>6850</v>
      </c>
      <c r="I70" s="108">
        <v>94069.0914515404</v>
      </c>
      <c r="J70" s="108">
        <v>18689.610005739531</v>
      </c>
      <c r="K70" s="108">
        <v>12490.35</v>
      </c>
      <c r="L70" s="108">
        <v>75379.481445800891</v>
      </c>
      <c r="M70" s="108">
        <v>53766.578057642197</v>
      </c>
      <c r="N70" s="146">
        <v>21612.903388158687</v>
      </c>
      <c r="O70" s="148">
        <v>48976.690005739525</v>
      </c>
      <c r="P70" s="148">
        <v>14186.42</v>
      </c>
      <c r="Q70" s="148">
        <v>82459.851445800887</v>
      </c>
      <c r="R70" s="148">
        <v>53996.948057642199</v>
      </c>
      <c r="S70" s="149">
        <v>28462.903388158687</v>
      </c>
    </row>
    <row r="71" spans="1:19" s="152" customFormat="1" ht="18" customHeight="1">
      <c r="A71" s="104" t="s">
        <v>43</v>
      </c>
      <c r="B71" s="108">
        <v>123856.45936907388</v>
      </c>
      <c r="C71" s="108">
        <v>40553.82</v>
      </c>
      <c r="D71" s="108">
        <v>24408.27</v>
      </c>
      <c r="E71" s="108">
        <v>528.23</v>
      </c>
      <c r="F71" s="108">
        <v>16145.55</v>
      </c>
      <c r="G71" s="108">
        <v>9563.39</v>
      </c>
      <c r="H71" s="108">
        <v>6582.16</v>
      </c>
      <c r="I71" s="108">
        <v>83302.639369073877</v>
      </c>
      <c r="J71" s="108">
        <v>10852.937208907679</v>
      </c>
      <c r="K71" s="108">
        <v>9198.98</v>
      </c>
      <c r="L71" s="108">
        <v>72449.702160166198</v>
      </c>
      <c r="M71" s="108">
        <v>37099.537260124969</v>
      </c>
      <c r="N71" s="146">
        <v>35350.164900041229</v>
      </c>
      <c r="O71" s="148">
        <v>35261.207208907676</v>
      </c>
      <c r="P71" s="148">
        <v>9727.2099999999991</v>
      </c>
      <c r="Q71" s="148">
        <v>88595.252160166201</v>
      </c>
      <c r="R71" s="148">
        <v>46662.927260124961</v>
      </c>
      <c r="S71" s="149">
        <v>41932.324900041232</v>
      </c>
    </row>
    <row r="72" spans="1:19" s="152" customFormat="1" ht="18" customHeight="1">
      <c r="A72" s="104" t="s">
        <v>44</v>
      </c>
      <c r="B72" s="108">
        <v>135286.60525425567</v>
      </c>
      <c r="C72" s="108">
        <v>50588.63</v>
      </c>
      <c r="D72" s="108">
        <v>38130.92</v>
      </c>
      <c r="E72" s="108">
        <v>6081.09</v>
      </c>
      <c r="F72" s="108">
        <v>12457.71</v>
      </c>
      <c r="G72" s="108">
        <v>725.03</v>
      </c>
      <c r="H72" s="108">
        <v>11732.68</v>
      </c>
      <c r="I72" s="108">
        <v>84697.975254255682</v>
      </c>
      <c r="J72" s="108">
        <v>20031.570197391709</v>
      </c>
      <c r="K72" s="108">
        <v>9232.6784258417447</v>
      </c>
      <c r="L72" s="108">
        <v>64666.405056863987</v>
      </c>
      <c r="M72" s="108">
        <v>43257.501925737495</v>
      </c>
      <c r="N72" s="146">
        <v>21408.903131126488</v>
      </c>
      <c r="O72" s="148">
        <v>58162.490197391708</v>
      </c>
      <c r="P72" s="148">
        <v>15313.768425841747</v>
      </c>
      <c r="Q72" s="148">
        <v>77124.115056863986</v>
      </c>
      <c r="R72" s="148">
        <v>43982.531925737494</v>
      </c>
      <c r="S72" s="149">
        <v>33141.583131126485</v>
      </c>
    </row>
    <row r="73" spans="1:19" s="21" customFormat="1" ht="18" customHeight="1">
      <c r="A73" s="179" t="s">
        <v>59</v>
      </c>
      <c r="B73" s="185">
        <f>SUM(B70:B72)</f>
        <v>390579.60607486998</v>
      </c>
      <c r="C73" s="185">
        <f t="shared" ref="C73:S73" si="16">SUM(C70:C72)</f>
        <v>128509.9</v>
      </c>
      <c r="D73" s="185">
        <f t="shared" si="16"/>
        <v>92826.27</v>
      </c>
      <c r="E73" s="185">
        <f t="shared" si="16"/>
        <v>8305.39</v>
      </c>
      <c r="F73" s="185">
        <f t="shared" si="16"/>
        <v>35683.629999999997</v>
      </c>
      <c r="G73" s="185">
        <f t="shared" si="16"/>
        <v>10518.79</v>
      </c>
      <c r="H73" s="185">
        <f t="shared" si="16"/>
        <v>25164.84</v>
      </c>
      <c r="I73" s="185">
        <f t="shared" si="16"/>
        <v>262069.70607486996</v>
      </c>
      <c r="J73" s="185">
        <f t="shared" si="16"/>
        <v>49574.117412038919</v>
      </c>
      <c r="K73" s="185">
        <f t="shared" si="16"/>
        <v>30922.008425841748</v>
      </c>
      <c r="L73" s="185">
        <f t="shared" si="16"/>
        <v>212495.58866283108</v>
      </c>
      <c r="M73" s="185">
        <f t="shared" si="16"/>
        <v>134123.61724350468</v>
      </c>
      <c r="N73" s="185">
        <f t="shared" si="16"/>
        <v>78371.971419326408</v>
      </c>
      <c r="O73" s="185">
        <f t="shared" si="16"/>
        <v>142400.38741203892</v>
      </c>
      <c r="P73" s="185">
        <f t="shared" si="16"/>
        <v>39227.398425841748</v>
      </c>
      <c r="Q73" s="185">
        <f t="shared" si="16"/>
        <v>248179.21866283106</v>
      </c>
      <c r="R73" s="185">
        <f t="shared" si="16"/>
        <v>144642.40724350465</v>
      </c>
      <c r="S73" s="140">
        <f t="shared" si="16"/>
        <v>103536.8114193264</v>
      </c>
    </row>
    <row r="74" spans="1:19" s="152" customFormat="1" ht="18" customHeight="1">
      <c r="A74" s="104" t="s">
        <v>86</v>
      </c>
      <c r="B74" s="108">
        <v>160172.97267995239</v>
      </c>
      <c r="C74" s="108">
        <v>39941.269999999997</v>
      </c>
      <c r="D74" s="108">
        <v>28922.42</v>
      </c>
      <c r="E74" s="108">
        <v>808.96</v>
      </c>
      <c r="F74" s="108">
        <v>11018.85</v>
      </c>
      <c r="G74" s="108">
        <v>2772.79</v>
      </c>
      <c r="H74" s="108">
        <v>8246.06</v>
      </c>
      <c r="I74" s="108">
        <v>120231.7026799524</v>
      </c>
      <c r="J74" s="108">
        <v>19277.553830693432</v>
      </c>
      <c r="K74" s="108">
        <v>15627.52</v>
      </c>
      <c r="L74" s="108">
        <v>100954.14884925896</v>
      </c>
      <c r="M74" s="108">
        <v>61246.304652078754</v>
      </c>
      <c r="N74" s="146">
        <v>39707.844197180202</v>
      </c>
      <c r="O74" s="148">
        <v>48199.973830693438</v>
      </c>
      <c r="P74" s="148">
        <v>16436.48</v>
      </c>
      <c r="Q74" s="148">
        <v>111972.99884925896</v>
      </c>
      <c r="R74" s="148">
        <v>64019.094652078755</v>
      </c>
      <c r="S74" s="149">
        <v>47953.9041971802</v>
      </c>
    </row>
    <row r="75" spans="1:19" s="152" customFormat="1" ht="18" customHeight="1">
      <c r="A75" s="104" t="s">
        <v>90</v>
      </c>
      <c r="B75" s="108">
        <v>144797.36342812507</v>
      </c>
      <c r="C75" s="108">
        <v>36882.79</v>
      </c>
      <c r="D75" s="108">
        <v>20370.439999999999</v>
      </c>
      <c r="E75" s="108">
        <v>1244.6400000000001</v>
      </c>
      <c r="F75" s="108">
        <v>16512.349999999999</v>
      </c>
      <c r="G75" s="108">
        <v>7937.02</v>
      </c>
      <c r="H75" s="108">
        <v>8575.33</v>
      </c>
      <c r="I75" s="108">
        <v>107914.57342812508</v>
      </c>
      <c r="J75" s="108">
        <v>28650.133268540885</v>
      </c>
      <c r="K75" s="108">
        <v>11626.23</v>
      </c>
      <c r="L75" s="108">
        <v>79264.440159584206</v>
      </c>
      <c r="M75" s="108">
        <v>46914.505429934004</v>
      </c>
      <c r="N75" s="146">
        <v>32349.934729650198</v>
      </c>
      <c r="O75" s="148">
        <v>49020.57326854088</v>
      </c>
      <c r="P75" s="148">
        <v>12870.87</v>
      </c>
      <c r="Q75" s="148">
        <v>95776.790159584212</v>
      </c>
      <c r="R75" s="148">
        <v>54851.525429934001</v>
      </c>
      <c r="S75" s="149">
        <v>40925.264729650196</v>
      </c>
    </row>
    <row r="76" spans="1:19" s="152" customFormat="1" ht="18" customHeight="1">
      <c r="A76" s="104" t="s">
        <v>88</v>
      </c>
      <c r="B76" s="108">
        <v>269165.50612312113</v>
      </c>
      <c r="C76" s="108">
        <v>83377.210000000006</v>
      </c>
      <c r="D76" s="108">
        <v>61495.58</v>
      </c>
      <c r="E76" s="108">
        <v>1050.9000000000001</v>
      </c>
      <c r="F76" s="108">
        <v>21881.63</v>
      </c>
      <c r="G76" s="108">
        <v>4145.9399999999996</v>
      </c>
      <c r="H76" s="108">
        <v>17735.689999999999</v>
      </c>
      <c r="I76" s="108">
        <v>185788.29612312117</v>
      </c>
      <c r="J76" s="108">
        <v>46179.427569201507</v>
      </c>
      <c r="K76" s="108">
        <v>23079.040000000001</v>
      </c>
      <c r="L76" s="108">
        <v>139608.86855391969</v>
      </c>
      <c r="M76" s="108">
        <v>82221.270186855836</v>
      </c>
      <c r="N76" s="146">
        <v>57387.598367063838</v>
      </c>
      <c r="O76" s="148">
        <v>107675.00756920149</v>
      </c>
      <c r="P76" s="148">
        <v>24129.94</v>
      </c>
      <c r="Q76" s="148">
        <v>161490.49855391969</v>
      </c>
      <c r="R76" s="148">
        <v>86367.210186855824</v>
      </c>
      <c r="S76" s="149">
        <v>75123.28836706384</v>
      </c>
    </row>
    <row r="77" spans="1:19" s="21" customFormat="1" ht="18" customHeight="1">
      <c r="A77" s="179" t="s">
        <v>89</v>
      </c>
      <c r="B77" s="185">
        <f>SUM(B74:B76)</f>
        <v>574135.84223119856</v>
      </c>
      <c r="C77" s="185">
        <f t="shared" ref="C77:S77" si="17">SUM(C74:C76)</f>
        <v>160201.27000000002</v>
      </c>
      <c r="D77" s="185">
        <f t="shared" si="17"/>
        <v>110788.44</v>
      </c>
      <c r="E77" s="185">
        <f t="shared" si="17"/>
        <v>3104.5000000000005</v>
      </c>
      <c r="F77" s="185">
        <f t="shared" si="17"/>
        <v>49412.83</v>
      </c>
      <c r="G77" s="185">
        <f t="shared" si="17"/>
        <v>14855.75</v>
      </c>
      <c r="H77" s="185">
        <f t="shared" si="17"/>
        <v>34557.08</v>
      </c>
      <c r="I77" s="185">
        <f t="shared" si="17"/>
        <v>413934.57223119866</v>
      </c>
      <c r="J77" s="185">
        <f t="shared" si="17"/>
        <v>94107.114668435825</v>
      </c>
      <c r="K77" s="185">
        <f t="shared" si="17"/>
        <v>50332.79</v>
      </c>
      <c r="L77" s="185">
        <f t="shared" si="17"/>
        <v>319827.45756276289</v>
      </c>
      <c r="M77" s="185">
        <f t="shared" si="17"/>
        <v>190382.08026886859</v>
      </c>
      <c r="N77" s="185">
        <f t="shared" si="17"/>
        <v>129445.37729389424</v>
      </c>
      <c r="O77" s="185">
        <f t="shared" si="17"/>
        <v>204895.55466843583</v>
      </c>
      <c r="P77" s="185">
        <f t="shared" si="17"/>
        <v>53437.289999999994</v>
      </c>
      <c r="Q77" s="185">
        <f t="shared" si="17"/>
        <v>369240.28756276285</v>
      </c>
      <c r="R77" s="185">
        <f t="shared" si="17"/>
        <v>205237.83026886859</v>
      </c>
      <c r="S77" s="140">
        <f t="shared" si="17"/>
        <v>164002.45729389426</v>
      </c>
    </row>
    <row r="78" spans="1:19" s="21" customFormat="1" ht="18" customHeight="1">
      <c r="A78" s="86" t="s">
        <v>57</v>
      </c>
      <c r="B78" s="87">
        <f>(B77-B73)/B73*100</f>
        <v>46.995857771729845</v>
      </c>
      <c r="C78" s="87">
        <f t="shared" ref="C78:S78" si="18">(C77-C73)/C73*100</f>
        <v>24.660644821916463</v>
      </c>
      <c r="D78" s="87">
        <f t="shared" si="18"/>
        <v>19.350308915784289</v>
      </c>
      <c r="E78" s="87">
        <f t="shared" si="18"/>
        <v>-62.620659595756493</v>
      </c>
      <c r="F78" s="87">
        <f t="shared" si="18"/>
        <v>38.474785216638566</v>
      </c>
      <c r="G78" s="87">
        <f t="shared" si="18"/>
        <v>41.230597815908467</v>
      </c>
      <c r="H78" s="87">
        <f t="shared" si="18"/>
        <v>37.322867937964247</v>
      </c>
      <c r="I78" s="87">
        <f t="shared" si="18"/>
        <v>57.948272019255384</v>
      </c>
      <c r="J78" s="87">
        <f t="shared" si="18"/>
        <v>89.831144922374776</v>
      </c>
      <c r="K78" s="87">
        <f t="shared" si="18"/>
        <v>62.773353227394246</v>
      </c>
      <c r="L78" s="87">
        <f t="shared" si="18"/>
        <v>50.510163328725085</v>
      </c>
      <c r="M78" s="87">
        <f t="shared" si="18"/>
        <v>41.945232451660857</v>
      </c>
      <c r="N78" s="87">
        <f t="shared" si="18"/>
        <v>65.167948374427667</v>
      </c>
      <c r="O78" s="87">
        <f t="shared" si="18"/>
        <v>43.886936259215112</v>
      </c>
      <c r="P78" s="87">
        <f t="shared" si="18"/>
        <v>36.224404738493256</v>
      </c>
      <c r="Q78" s="87">
        <f t="shared" si="18"/>
        <v>48.779696201881336</v>
      </c>
      <c r="R78" s="87">
        <f t="shared" si="18"/>
        <v>41.893262273595802</v>
      </c>
      <c r="S78" s="118">
        <f t="shared" si="18"/>
        <v>58.400142949815823</v>
      </c>
    </row>
    <row r="79" spans="1:19" s="22" customFormat="1" ht="18" customHeight="1">
      <c r="A79" s="38" t="s">
        <v>60</v>
      </c>
      <c r="B79" s="99">
        <f>(B77-B61)/B61*100</f>
        <v>7.9966719022781154</v>
      </c>
      <c r="C79" s="99">
        <f t="shared" ref="C79:S79" si="19">(C77-C61)/C61*100</f>
        <v>6.4047302306128335</v>
      </c>
      <c r="D79" s="99">
        <f t="shared" si="19"/>
        <v>10.183894028633103</v>
      </c>
      <c r="E79" s="99">
        <f t="shared" si="19"/>
        <v>-53.300620953572889</v>
      </c>
      <c r="F79" s="99">
        <f t="shared" si="19"/>
        <v>-1.1935874891571192</v>
      </c>
      <c r="G79" s="99">
        <f t="shared" si="19"/>
        <v>67.048799850670051</v>
      </c>
      <c r="H79" s="99">
        <f t="shared" si="19"/>
        <v>-15.953622714674431</v>
      </c>
      <c r="I79" s="99">
        <f t="shared" si="19"/>
        <v>8.6256461190481328</v>
      </c>
      <c r="J79" s="99">
        <f t="shared" si="19"/>
        <v>23.25384479797243</v>
      </c>
      <c r="K79" s="99">
        <f t="shared" si="19"/>
        <v>88.296213490442909</v>
      </c>
      <c r="L79" s="99">
        <f t="shared" si="19"/>
        <v>4.9602416178107331</v>
      </c>
      <c r="M79" s="99">
        <f t="shared" si="19"/>
        <v>17.843697685448461</v>
      </c>
      <c r="N79" s="99">
        <f t="shared" si="19"/>
        <v>-9.5788008218993603</v>
      </c>
      <c r="O79" s="99">
        <f t="shared" si="19"/>
        <v>15.825019779669461</v>
      </c>
      <c r="P79" s="99">
        <f t="shared" si="19"/>
        <v>60.095019353431567</v>
      </c>
      <c r="Q79" s="99">
        <f t="shared" si="19"/>
        <v>4.0926585878021253</v>
      </c>
      <c r="R79" s="99">
        <f t="shared" si="19"/>
        <v>20.410958301151261</v>
      </c>
      <c r="S79" s="119">
        <f t="shared" si="19"/>
        <v>-11.001194836998945</v>
      </c>
    </row>
    <row r="80" spans="1:19" s="21" customFormat="1" ht="18" customHeight="1" thickBot="1">
      <c r="A80" s="39" t="s">
        <v>45</v>
      </c>
      <c r="B80" s="103">
        <f>(B77-B45)/B45*100</f>
        <v>-18.262958104521772</v>
      </c>
      <c r="C80" s="103">
        <f t="shared" ref="C80:S80" si="20">(C77-C45)/C45*100</f>
        <v>28.018454648903013</v>
      </c>
      <c r="D80" s="103">
        <f t="shared" si="20"/>
        <v>43.005728699894533</v>
      </c>
      <c r="E80" s="103">
        <f t="shared" si="20"/>
        <v>-62.744369918997613</v>
      </c>
      <c r="F80" s="103">
        <f t="shared" si="20"/>
        <v>3.6606628322180099</v>
      </c>
      <c r="G80" s="103">
        <f t="shared" si="20"/>
        <v>55.115795848473446</v>
      </c>
      <c r="H80" s="103">
        <f t="shared" si="20"/>
        <v>-9.2767861526195183</v>
      </c>
      <c r="I80" s="103">
        <f t="shared" si="20"/>
        <v>-28.295575202117977</v>
      </c>
      <c r="J80" s="103">
        <f t="shared" si="20"/>
        <v>27.217960516007807</v>
      </c>
      <c r="K80" s="103">
        <f t="shared" si="20"/>
        <v>1.5999936422585384</v>
      </c>
      <c r="L80" s="103">
        <f t="shared" si="20"/>
        <v>-36.454650565149912</v>
      </c>
      <c r="M80" s="103">
        <f t="shared" si="20"/>
        <v>-28.773206855881355</v>
      </c>
      <c r="N80" s="103">
        <f t="shared" si="20"/>
        <v>-45.153951013500524</v>
      </c>
      <c r="O80" s="103">
        <f t="shared" si="20"/>
        <v>35.294184316209787</v>
      </c>
      <c r="P80" s="103">
        <f t="shared" si="20"/>
        <v>-7.6647491904477265</v>
      </c>
      <c r="Q80" s="103">
        <f t="shared" si="20"/>
        <v>-32.984046625272924</v>
      </c>
      <c r="R80" s="103">
        <f t="shared" si="20"/>
        <v>-25.871375875813111</v>
      </c>
      <c r="S80" s="120">
        <f t="shared" si="20"/>
        <v>-40.168352096720994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2024-11-02T01:37:10Z</cp:lastPrinted>
  <dcterms:created xsi:type="dcterms:W3CDTF">2015-03-05T07:20:42Z</dcterms:created>
  <dcterms:modified xsi:type="dcterms:W3CDTF">2024-12-02T06:10:42Z</dcterms:modified>
</cp:coreProperties>
</file>