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8월분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분기!$A$1:$S$96</definedName>
    <definedName name="_xlnm.Print_Area" localSheetId="0">수주통계!$A$1:$S$94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Q79" i="3" l="1"/>
  <c r="O79" i="3"/>
  <c r="I79" i="3"/>
  <c r="C79" i="3"/>
  <c r="S96" i="4" l="1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6" i="4"/>
  <c r="B95" i="4"/>
  <c r="B94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90" i="3" l="1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B90" i="3"/>
  <c r="B89" i="3"/>
  <c r="B88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S81" i="3"/>
  <c r="R81" i="3"/>
  <c r="Q81" i="3"/>
  <c r="P81" i="3"/>
  <c r="O81" i="3"/>
  <c r="N81" i="3"/>
  <c r="M81" i="3"/>
  <c r="L81" i="3"/>
  <c r="K81" i="3"/>
  <c r="J81" i="3"/>
  <c r="I81" i="3"/>
  <c r="H81" i="3"/>
  <c r="G81" i="3"/>
  <c r="F81" i="3"/>
  <c r="E81" i="3"/>
  <c r="D81" i="3"/>
  <c r="C81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B82" i="3"/>
  <c r="B81" i="3"/>
  <c r="B80" i="3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2" i="3" l="1"/>
  <c r="Q91" i="3"/>
  <c r="P91" i="3"/>
  <c r="O91" i="3"/>
  <c r="N91" i="3"/>
  <c r="E91" i="3"/>
  <c r="D91" i="3"/>
  <c r="C91" i="3"/>
  <c r="S92" i="3"/>
  <c r="R92" i="3"/>
  <c r="L91" i="3"/>
  <c r="K91" i="3"/>
  <c r="H91" i="3"/>
  <c r="G91" i="3"/>
  <c r="F92" i="3"/>
  <c r="Q92" i="3"/>
  <c r="P92" i="3"/>
  <c r="O92" i="3"/>
  <c r="N92" i="3"/>
  <c r="M92" i="3"/>
  <c r="K92" i="3"/>
  <c r="E92" i="3"/>
  <c r="D92" i="3"/>
  <c r="C92" i="3"/>
  <c r="J92" i="3" l="1"/>
  <c r="B92" i="3"/>
  <c r="B91" i="3"/>
  <c r="I92" i="3"/>
  <c r="M91" i="3"/>
  <c r="J91" i="3"/>
  <c r="F91" i="3"/>
  <c r="S91" i="3"/>
  <c r="G92" i="3"/>
  <c r="H92" i="3"/>
  <c r="R91" i="3"/>
  <c r="I91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<sst xmlns="http://schemas.openxmlformats.org/spreadsheetml/2006/main" count="236" uniqueCount="124">
  <si>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</si>
  <si>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</si>
  <si>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</si>
  <si>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</si>
  <si>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</si>
  <si>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</si>
  <si>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</si>
  <si>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</si>
  <si>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</si>
  <si>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</si>
  <si>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</si>
  <si>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</si>
  <si>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</si>
  <si>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</si>
  <si>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</si>
  <si>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</si>
  <si>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</si>
  <si>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</si>
  <si>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</si>
  <si>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</si>
  <si>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</si>
  <si>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</si>
  <si>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</si>
  <si>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</si>
  <si>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</si>
  <si>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</si>
  <si>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</si>
  <si>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</si>
  <si>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</si>
  <si>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</si>
  <si>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</si>
  <si>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</si>
  <si>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</si>
  <si>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</si>
  <si>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</si>
  <si>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</si>
  <si>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</si>
  <si>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</si>
  <si>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</si>
  <si>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</si>
  <si>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</si>
  <si>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</si>
  <si>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</si>
  <si>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</si>
  <si>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</si>
  <si>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</si>
  <si>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</si>
  <si>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</si>
  <si>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</si>
  <si>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</si>
  <si>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</si>
  <si>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</si>
  <si>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</si>
  <si>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</si>
  <si>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</si>
  <si>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</si>
  <si>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</si>
  <si>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</si>
  <si>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</si>
  <si>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</si>
  <si>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</si>
  <si>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</si>
  <si>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</si>
  <si>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</si>
  <si>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</si>
  <si>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</si>
  <si>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</si>
  <si>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</si>
  <si>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</si>
  <si>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</si>
  <si>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</si>
  <si>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</si>
  <si>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</si>
  <si>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</si>
  <si>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</si>
  <si>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</si>
  <si>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</si>
  <si>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</si>
  <si>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</si>
  <si>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</si>
  <si>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</si>
  <si>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</si>
  <si>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</si>
  <si>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</si>
  <si>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</si>
  <si>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</si>
  <si>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</si>
  <si>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</si>
  <si>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</si>
  <si>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</si>
  <si>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</si>
  <si>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</si>
  <si>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</si>
  <si>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</si>
  <si>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</si>
  <si>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</si>
  <si>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</si>
  <si>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</si>
  <si>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</si>
  <si>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</si>
  <si>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</si>
  <si>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</si>
  <si>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</si>
  <si>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</si>
  <si>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</si>
  <si>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</si>
  <si>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</si>
  <si>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</si>
  <si>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</si>
  <si>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</si>
  <si>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</si>
  <si>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</si>
  <si>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7* p)</t>
    <phoneticPr fontId="11" type="noConversion"/>
  </si>
  <si>
    <t>2025. 5</t>
    <phoneticPr fontId="11" type="noConversion"/>
  </si>
  <si>
    <t>2025. 8* p)</t>
    <phoneticPr fontId="11" type="noConversion"/>
  </si>
  <si>
    <t>2025. 6</t>
    <phoneticPr fontId="11" type="noConversion"/>
  </si>
  <si>
    <t>2025년 8월 건설수주액분석</t>
    <phoneticPr fontId="11" type="noConversion"/>
  </si>
  <si>
    <t>연도별 8월 누계수주액 분석</t>
    <phoneticPr fontId="11" type="noConversion"/>
  </si>
  <si>
    <t>25.8월누적 p)*</t>
    <phoneticPr fontId="10" type="noConversion"/>
  </si>
  <si>
    <t>24.8월누적</t>
    <phoneticPr fontId="10" type="noConversion"/>
  </si>
  <si>
    <t>23.8월누적</t>
    <phoneticPr fontId="10" type="noConversion"/>
  </si>
  <si>
    <t>2025.2분기</t>
    <phoneticPr fontId="11" type="noConversion"/>
  </si>
  <si>
    <t>2025.1분기</t>
    <phoneticPr fontId="11" type="noConversion"/>
  </si>
  <si>
    <t>2025년 2분기 건설수주액분석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</si>
</sst>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 vertical="center"/>
    </xf>
    <xf numFmtId="41" fontId="12" fillId="4" borderId="0" xfId="0" applyNumberFormat="1" applyFont="1" applyFill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81" fontId="7" fillId="6" borderId="24" xfId="5" applyNumberFormat="1" applyFont="1" applyFill="1" applyBorder="1" applyAlignment="1">
      <alignment horizontal="center" vertical="center"/>
    </xf>
    <xf numFmtId="181" fontId="12" fillId="6" borderId="6" xfId="0" applyNumberFormat="1" applyFont="1" applyFill="1" applyBorder="1" applyAlignment="1">
      <alignment horizontal="right" vertical="center"/>
    </xf>
    <xf numFmtId="181" fontId="12" fillId="6" borderId="44" xfId="0" applyNumberFormat="1" applyFont="1" applyFill="1" applyBorder="1" applyAlignment="1">
      <alignment horizontal="right" vertical="center"/>
    </xf>
    <xf numFmtId="181" fontId="7" fillId="6" borderId="6" xfId="84" applyNumberFormat="1" applyFont="1" applyFill="1" applyBorder="1" applyAlignment="1"/>
    <xf numFmtId="181" fontId="7" fillId="6" borderId="33" xfId="84" applyNumberFormat="1" applyFont="1" applyFill="1" applyBorder="1" applyAlignment="1"/>
    <xf numFmtId="181" fontId="14" fillId="0" borderId="0" xfId="0" applyNumberFormat="1" applyFont="1" applyFill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5"/>
  <sheetViews>
    <sheetView tabSelected="1" zoomScaleNormal="100" zoomScaleSheetLayoutView="70" workbookViewId="0">
      <pane ySplit="5" topLeftCell="A6" activePane="bottomLeft" state="frozen"/>
      <selection pane="bottomLeft" activeCell="X56" sqref="X56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>
      <c r="A1" s="175" t="s">
        <v>116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2"/>
      <c r="Q4" s="68"/>
      <c r="R4" s="66"/>
      <c r="S4" s="173"/>
    </row>
    <row r="5" spans="1:21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160" customFormat="1" ht="18" hidden="1" customHeight="1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161"/>
    </row>
    <row r="32" spans="1:21" s="97" customFormat="1" ht="18" hidden="1" customHeight="1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>
      <c r="A52" s="102" t="s">
        <v>35</v>
      </c>
      <c r="B52" s="103">
        <v>98683.466458267329</v>
      </c>
      <c r="C52" s="103">
        <v>76851.08</v>
      </c>
      <c r="D52" s="103">
        <v>15115.36</v>
      </c>
      <c r="E52" s="103">
        <v>5240.16</v>
      </c>
      <c r="F52" s="103">
        <v>61735.72</v>
      </c>
      <c r="G52" s="103">
        <v>34421.65</v>
      </c>
      <c r="H52" s="103">
        <v>27314.07</v>
      </c>
      <c r="I52" s="103">
        <v>21832.386458267327</v>
      </c>
      <c r="J52" s="103">
        <v>8666.2813585704025</v>
      </c>
      <c r="K52" s="103">
        <v>814.13</v>
      </c>
      <c r="L52" s="103">
        <v>13166.105099696926</v>
      </c>
      <c r="M52" s="103">
        <v>7363.3417980619406</v>
      </c>
      <c r="N52" s="103">
        <v>5802.7633016349864</v>
      </c>
      <c r="O52" s="103">
        <v>23781.641358570399</v>
      </c>
      <c r="P52" s="103">
        <v>6054.29</v>
      </c>
      <c r="Q52" s="103">
        <v>74901.825099696929</v>
      </c>
      <c r="R52" s="103">
        <v>41784.991798061936</v>
      </c>
      <c r="S52" s="105">
        <v>33116.833301634986</v>
      </c>
    </row>
    <row r="53" spans="1:19" s="97" customFormat="1" ht="18" customHeight="1">
      <c r="A53" s="90" t="s">
        <v>36</v>
      </c>
      <c r="B53" s="93">
        <v>155143.74969902536</v>
      </c>
      <c r="C53" s="93">
        <v>23926.959999999999</v>
      </c>
      <c r="D53" s="93">
        <v>12633.41</v>
      </c>
      <c r="E53" s="93">
        <v>916.2</v>
      </c>
      <c r="F53" s="93">
        <v>11293.55</v>
      </c>
      <c r="G53" s="93">
        <v>824.63</v>
      </c>
      <c r="H53" s="93">
        <v>10468.92</v>
      </c>
      <c r="I53" s="93">
        <v>131216.78969902536</v>
      </c>
      <c r="J53" s="93">
        <v>35452.226059617686</v>
      </c>
      <c r="K53" s="93">
        <v>13897.23</v>
      </c>
      <c r="L53" s="93">
        <v>95764.563639407686</v>
      </c>
      <c r="M53" s="93">
        <v>66698.062499983338</v>
      </c>
      <c r="N53" s="93">
        <v>29066.501139424341</v>
      </c>
      <c r="O53" s="93">
        <v>48085.636059617682</v>
      </c>
      <c r="P53" s="93">
        <v>14813.43</v>
      </c>
      <c r="Q53" s="93">
        <v>107058.11363940767</v>
      </c>
      <c r="R53" s="93">
        <v>67522.692499983343</v>
      </c>
      <c r="S53" s="104">
        <v>39535.421139424339</v>
      </c>
    </row>
    <row r="54" spans="1:19" s="97" customFormat="1" ht="18" customHeight="1">
      <c r="A54" s="90" t="s">
        <v>37</v>
      </c>
      <c r="B54" s="93">
        <v>157755.07167904155</v>
      </c>
      <c r="C54" s="93">
        <v>33083.589999999997</v>
      </c>
      <c r="D54" s="93">
        <v>14627.24</v>
      </c>
      <c r="E54" s="93">
        <v>2028.27</v>
      </c>
      <c r="F54" s="93">
        <v>18456.349999999999</v>
      </c>
      <c r="G54" s="93">
        <v>5068.96</v>
      </c>
      <c r="H54" s="93">
        <v>13387.39</v>
      </c>
      <c r="I54" s="93">
        <v>124671.48167904155</v>
      </c>
      <c r="J54" s="93">
        <v>16928.131793859695</v>
      </c>
      <c r="K54" s="93">
        <v>7026.8043963135451</v>
      </c>
      <c r="L54" s="93">
        <v>107743.34988518186</v>
      </c>
      <c r="M54" s="93">
        <v>62256.133094646248</v>
      </c>
      <c r="N54" s="93">
        <v>45487.216790535611</v>
      </c>
      <c r="O54" s="93">
        <v>31555.3717938597</v>
      </c>
      <c r="P54" s="93">
        <v>9055.0743963135446</v>
      </c>
      <c r="Q54" s="93">
        <v>126199.69988518186</v>
      </c>
      <c r="R54" s="93">
        <v>67325.093094646247</v>
      </c>
      <c r="S54" s="104">
        <v>58874.60679053561</v>
      </c>
    </row>
    <row r="55" spans="1:19" s="97" customFormat="1" ht="18" customHeight="1">
      <c r="A55" s="90" t="s">
        <v>38</v>
      </c>
      <c r="B55" s="93">
        <v>144588.66293806522</v>
      </c>
      <c r="C55" s="93">
        <v>42034.63</v>
      </c>
      <c r="D55" s="93">
        <v>21059.59</v>
      </c>
      <c r="E55" s="93">
        <v>777.58</v>
      </c>
      <c r="F55" s="93">
        <v>20975.040000000001</v>
      </c>
      <c r="G55" s="93">
        <v>6952.95</v>
      </c>
      <c r="H55" s="93">
        <v>14022.09</v>
      </c>
      <c r="I55" s="93">
        <v>102554.03293806521</v>
      </c>
      <c r="J55" s="93">
        <v>12829.479590988865</v>
      </c>
      <c r="K55" s="93">
        <v>5413.2502116191772</v>
      </c>
      <c r="L55" s="93">
        <v>89724.553347076348</v>
      </c>
      <c r="M55" s="93">
        <v>52670.971006217856</v>
      </c>
      <c r="N55" s="112">
        <v>37053.582340858484</v>
      </c>
      <c r="O55" s="91">
        <v>33889.069590988867</v>
      </c>
      <c r="P55" s="91">
        <v>6190.8302116191771</v>
      </c>
      <c r="Q55" s="91">
        <v>110699.59334707634</v>
      </c>
      <c r="R55" s="91">
        <v>59623.921006217861</v>
      </c>
      <c r="S55" s="113">
        <v>51075.672340858488</v>
      </c>
    </row>
    <row r="56" spans="1:19" s="97" customFormat="1" ht="18" customHeight="1">
      <c r="A56" s="90" t="s">
        <v>39</v>
      </c>
      <c r="B56" s="93">
        <v>371648.05958457338</v>
      </c>
      <c r="C56" s="93">
        <v>214057.96</v>
      </c>
      <c r="D56" s="93">
        <v>165160.51</v>
      </c>
      <c r="E56" s="93">
        <v>2660.41</v>
      </c>
      <c r="F56" s="93">
        <v>48897.45</v>
      </c>
      <c r="G56" s="93">
        <v>18409.98</v>
      </c>
      <c r="H56" s="93">
        <v>30487.47</v>
      </c>
      <c r="I56" s="93">
        <v>157590.09958457336</v>
      </c>
      <c r="J56" s="93">
        <v>22442.024745200142</v>
      </c>
      <c r="K56" s="93">
        <v>11038.338941034177</v>
      </c>
      <c r="L56" s="93">
        <v>135148.07483937321</v>
      </c>
      <c r="M56" s="93">
        <v>80618.128825195512</v>
      </c>
      <c r="N56" s="112">
        <v>54529.946014177709</v>
      </c>
      <c r="O56" s="114">
        <v>187602.53474520013</v>
      </c>
      <c r="P56" s="114">
        <v>13698.748941034177</v>
      </c>
      <c r="Q56" s="114">
        <v>184045.52483937322</v>
      </c>
      <c r="R56" s="114">
        <v>99028.108825195508</v>
      </c>
      <c r="S56" s="115">
        <v>85017.41601417771</v>
      </c>
    </row>
    <row r="57" spans="1:19" s="116" customFormat="1" ht="18" customHeight="1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>
      <c r="A65" s="102" t="s">
        <v>96</v>
      </c>
      <c r="B65" s="103">
        <v>124023.66616612785</v>
      </c>
      <c r="C65" s="103">
        <v>23819.07</v>
      </c>
      <c r="D65" s="103">
        <v>13782.91</v>
      </c>
      <c r="E65" s="103">
        <v>1450.81</v>
      </c>
      <c r="F65" s="103">
        <v>10036.16</v>
      </c>
      <c r="G65" s="103">
        <v>2171.71</v>
      </c>
      <c r="H65" s="103">
        <v>7864.45</v>
      </c>
      <c r="I65" s="103">
        <v>100204.59616612784</v>
      </c>
      <c r="J65" s="103">
        <v>19217.226225827093</v>
      </c>
      <c r="K65" s="103">
        <v>5171.1348905888954</v>
      </c>
      <c r="L65" s="103">
        <v>80987.369940300749</v>
      </c>
      <c r="M65" s="103">
        <v>41068.668547587564</v>
      </c>
      <c r="N65" s="110">
        <v>39918.701392713192</v>
      </c>
      <c r="O65" s="111">
        <v>33000.136225827096</v>
      </c>
      <c r="P65" s="111">
        <v>6621.9448905888958</v>
      </c>
      <c r="Q65" s="111">
        <v>91023.529940300752</v>
      </c>
      <c r="R65" s="111">
        <v>43240.378547587563</v>
      </c>
      <c r="S65" s="120">
        <v>47783.151392713189</v>
      </c>
    </row>
    <row r="66" spans="1:19" s="116" customFormat="1" ht="18" customHeight="1">
      <c r="A66" s="90" t="s">
        <v>97</v>
      </c>
      <c r="B66" s="93">
        <v>169005.62845524322</v>
      </c>
      <c r="C66" s="93">
        <v>44485.69</v>
      </c>
      <c r="D66" s="93">
        <v>24824.66</v>
      </c>
      <c r="E66" s="93">
        <v>973.22</v>
      </c>
      <c r="F66" s="93">
        <v>19661.03</v>
      </c>
      <c r="G66" s="93">
        <v>10317.61</v>
      </c>
      <c r="H66" s="93">
        <v>9343.42</v>
      </c>
      <c r="I66" s="93">
        <v>124519.93845524322</v>
      </c>
      <c r="J66" s="93">
        <v>10194.03576885951</v>
      </c>
      <c r="K66" s="93">
        <v>2934.93</v>
      </c>
      <c r="L66" s="93">
        <v>114325.90268638372</v>
      </c>
      <c r="M66" s="93">
        <v>64070.254679164718</v>
      </c>
      <c r="N66" s="112">
        <v>50255.648007219002</v>
      </c>
      <c r="O66" s="114">
        <v>35018.695768859514</v>
      </c>
      <c r="P66" s="114">
        <v>3908.15</v>
      </c>
      <c r="Q66" s="114">
        <v>133986.93268638372</v>
      </c>
      <c r="R66" s="114">
        <v>74387.864679164719</v>
      </c>
      <c r="S66" s="115">
        <v>59599.068007219008</v>
      </c>
    </row>
    <row r="67" spans="1:19" s="116" customFormat="1" ht="18" customHeight="1">
      <c r="A67" s="90" t="s">
        <v>99</v>
      </c>
      <c r="B67" s="93">
        <v>170390.58825174172</v>
      </c>
      <c r="C67" s="93">
        <v>46602.77</v>
      </c>
      <c r="D67" s="93">
        <v>23490.26</v>
      </c>
      <c r="E67" s="93">
        <v>980.37</v>
      </c>
      <c r="F67" s="93">
        <v>23112.51</v>
      </c>
      <c r="G67" s="93">
        <v>14905.71</v>
      </c>
      <c r="H67" s="93">
        <v>8206.7999999999993</v>
      </c>
      <c r="I67" s="93">
        <v>123787.81825174173</v>
      </c>
      <c r="J67" s="93">
        <v>24244.936432166163</v>
      </c>
      <c r="K67" s="93">
        <v>14032.6</v>
      </c>
      <c r="L67" s="93">
        <v>99542.881819575574</v>
      </c>
      <c r="M67" s="93">
        <v>64542.800462608429</v>
      </c>
      <c r="N67" s="112">
        <v>35000.081356967145</v>
      </c>
      <c r="O67" s="114">
        <v>47735.196432166165</v>
      </c>
      <c r="P67" s="114">
        <v>15012.97</v>
      </c>
      <c r="Q67" s="114">
        <v>122655.39181957558</v>
      </c>
      <c r="R67" s="114">
        <v>79448.510462608436</v>
      </c>
      <c r="S67" s="115">
        <v>43206.881356967147</v>
      </c>
    </row>
    <row r="68" spans="1:19" s="116" customFormat="1" ht="18" customHeight="1">
      <c r="A68" s="90" t="s">
        <v>101</v>
      </c>
      <c r="B68" s="93">
        <v>229677.36330201864</v>
      </c>
      <c r="C68" s="93">
        <v>105296.21</v>
      </c>
      <c r="D68" s="93">
        <v>31726.34</v>
      </c>
      <c r="E68" s="93">
        <v>1919.8</v>
      </c>
      <c r="F68" s="93">
        <v>73569.87</v>
      </c>
      <c r="G68" s="93">
        <v>62471.4</v>
      </c>
      <c r="H68" s="93">
        <v>11098.47</v>
      </c>
      <c r="I68" s="93">
        <v>124381.15330201866</v>
      </c>
      <c r="J68" s="93">
        <v>12354.514117483031</v>
      </c>
      <c r="K68" s="93">
        <v>1838.6784994274194</v>
      </c>
      <c r="L68" s="93">
        <v>112026.63918453563</v>
      </c>
      <c r="M68" s="93">
        <v>71658.465540591525</v>
      </c>
      <c r="N68" s="112">
        <v>40368.173643944108</v>
      </c>
      <c r="O68" s="114">
        <v>44080.854117483032</v>
      </c>
      <c r="P68" s="114">
        <v>3758.4784994274191</v>
      </c>
      <c r="Q68" s="114">
        <v>185596.50918453562</v>
      </c>
      <c r="R68" s="114">
        <v>134129.86554059153</v>
      </c>
      <c r="S68" s="115">
        <v>51466.643643944102</v>
      </c>
    </row>
    <row r="69" spans="1:19" s="116" customFormat="1" ht="18" customHeight="1">
      <c r="A69" s="90" t="s">
        <v>103</v>
      </c>
      <c r="B69" s="93">
        <v>329351.5490946201</v>
      </c>
      <c r="C69" s="93">
        <v>118262.44</v>
      </c>
      <c r="D69" s="93">
        <v>60125.52</v>
      </c>
      <c r="E69" s="93">
        <v>4252.5200000000004</v>
      </c>
      <c r="F69" s="93">
        <v>58136.92</v>
      </c>
      <c r="G69" s="93">
        <v>23665.95</v>
      </c>
      <c r="H69" s="93">
        <v>34470.97</v>
      </c>
      <c r="I69" s="93">
        <v>211089.10909462013</v>
      </c>
      <c r="J69" s="93">
        <v>41768.087970632187</v>
      </c>
      <c r="K69" s="93">
        <v>29407.86</v>
      </c>
      <c r="L69" s="93">
        <v>169321.02112398791</v>
      </c>
      <c r="M69" s="93">
        <v>102537.14756079463</v>
      </c>
      <c r="N69" s="112">
        <v>66783.873563193294</v>
      </c>
      <c r="O69" s="114">
        <v>101893.60797063219</v>
      </c>
      <c r="P69" s="114">
        <v>33660.379999999997</v>
      </c>
      <c r="Q69" s="114">
        <v>227457.94112398793</v>
      </c>
      <c r="R69" s="114">
        <v>126203.09756079463</v>
      </c>
      <c r="S69" s="115">
        <v>101254.84356319328</v>
      </c>
    </row>
    <row r="70" spans="1:19" s="116" customFormat="1" ht="18" customHeight="1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>
      <c r="A75" s="90" t="s">
        <v>113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>
      <c r="A76" s="90" t="s">
        <v>115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>
      <c r="A77" s="90" t="s">
        <v>112</v>
      </c>
      <c r="B77" s="93">
        <v>229001.40086587146</v>
      </c>
      <c r="C77" s="93">
        <v>53799.74</v>
      </c>
      <c r="D77" s="93">
        <v>17230.439999999999</v>
      </c>
      <c r="E77" s="93">
        <v>359.96</v>
      </c>
      <c r="F77" s="93">
        <v>36569.300000000003</v>
      </c>
      <c r="G77" s="93">
        <v>28678.2</v>
      </c>
      <c r="H77" s="93">
        <v>7891.1</v>
      </c>
      <c r="I77" s="93">
        <v>175201.66086587147</v>
      </c>
      <c r="J77" s="93">
        <v>59087.386780354791</v>
      </c>
      <c r="K77" s="93">
        <v>22070.78</v>
      </c>
      <c r="L77" s="93">
        <v>116114.27408551666</v>
      </c>
      <c r="M77" s="93">
        <v>67538.514827406223</v>
      </c>
      <c r="N77" s="112">
        <v>48575.759258110447</v>
      </c>
      <c r="O77" s="114">
        <v>76317.826780354793</v>
      </c>
      <c r="P77" s="114">
        <v>22430.74</v>
      </c>
      <c r="Q77" s="114">
        <v>152683.57408551668</v>
      </c>
      <c r="R77" s="114">
        <v>96216.71482740622</v>
      </c>
      <c r="S77" s="115">
        <v>56466.859258110446</v>
      </c>
    </row>
    <row r="78" spans="1:19" s="116" customFormat="1" ht="17.25" customHeight="1">
      <c r="A78" s="102" t="s">
        <v>114</v>
      </c>
      <c r="B78" s="103">
        <v>169797.55652687547</v>
      </c>
      <c r="C78" s="103">
        <v>44151.45</v>
      </c>
      <c r="D78" s="103">
        <v>28904.48</v>
      </c>
      <c r="E78" s="103">
        <v>6225.58</v>
      </c>
      <c r="F78" s="103">
        <v>15246.97</v>
      </c>
      <c r="G78" s="103">
        <v>7210.17</v>
      </c>
      <c r="H78" s="103">
        <v>8036.8</v>
      </c>
      <c r="I78" s="103">
        <v>125646.10652687548</v>
      </c>
      <c r="J78" s="103">
        <v>13415.167822480924</v>
      </c>
      <c r="K78" s="103">
        <v>2659.19</v>
      </c>
      <c r="L78" s="103">
        <v>112230.93870439455</v>
      </c>
      <c r="M78" s="103">
        <v>77231.637124888643</v>
      </c>
      <c r="N78" s="110">
        <v>34999.301579505911</v>
      </c>
      <c r="O78" s="111">
        <v>42319.647822480925</v>
      </c>
      <c r="P78" s="111">
        <v>8884.77</v>
      </c>
      <c r="Q78" s="111">
        <v>127477.90870439455</v>
      </c>
      <c r="R78" s="111">
        <v>84441.807124888641</v>
      </c>
      <c r="S78" s="120">
        <v>43036.101579505914</v>
      </c>
    </row>
    <row r="79" spans="1:19" s="183" customFormat="1" ht="17.25" customHeight="1">
      <c r="A79" s="178"/>
      <c r="B79" s="179"/>
      <c r="C79" s="179">
        <f>C78/B78</f>
        <v>0.26002405984571236</v>
      </c>
      <c r="D79" s="179"/>
      <c r="E79" s="179"/>
      <c r="F79" s="179"/>
      <c r="G79" s="179"/>
      <c r="H79" s="179"/>
      <c r="I79" s="179">
        <f>I78/B78</f>
        <v>0.73997594015428758</v>
      </c>
      <c r="J79" s="179"/>
      <c r="K79" s="179"/>
      <c r="L79" s="179"/>
      <c r="M79" s="179"/>
      <c r="N79" s="180"/>
      <c r="O79" s="179">
        <f>O78/B78</f>
        <v>0.24923590591118189</v>
      </c>
      <c r="P79" s="181"/>
      <c r="Q79" s="179">
        <f>Q78/B78</f>
        <v>0.75076409408881806</v>
      </c>
      <c r="R79" s="181"/>
      <c r="S79" s="182"/>
    </row>
    <row r="80" spans="1:19" s="150" customFormat="1" ht="18" customHeight="1">
      <c r="A80" s="73" t="s">
        <v>9</v>
      </c>
      <c r="B80" s="74">
        <f>(B78-B77)/B77*100</f>
        <v>-25.853048983605259</v>
      </c>
      <c r="C80" s="74">
        <f t="shared" ref="C80:S80" si="5">(C78-C77)/C77*100</f>
        <v>-17.933711203808794</v>
      </c>
      <c r="D80" s="74">
        <f t="shared" si="5"/>
        <v>67.752419555159378</v>
      </c>
      <c r="E80" s="74">
        <f t="shared" si="5"/>
        <v>1629.5199466607401</v>
      </c>
      <c r="F80" s="74">
        <f t="shared" si="5"/>
        <v>-58.306639722390095</v>
      </c>
      <c r="G80" s="74">
        <f t="shared" si="5"/>
        <v>-74.858359311253835</v>
      </c>
      <c r="H80" s="74">
        <f t="shared" si="5"/>
        <v>1.8463839008503224</v>
      </c>
      <c r="I80" s="74">
        <f t="shared" si="5"/>
        <v>-28.284865619472676</v>
      </c>
      <c r="J80" s="74">
        <f t="shared" si="5"/>
        <v>-77.296054956112641</v>
      </c>
      <c r="K80" s="74">
        <f t="shared" si="5"/>
        <v>-87.951535922155912</v>
      </c>
      <c r="L80" s="74">
        <f t="shared" si="5"/>
        <v>-3.3444082665169059</v>
      </c>
      <c r="M80" s="74">
        <f t="shared" si="5"/>
        <v>14.351992077784157</v>
      </c>
      <c r="N80" s="74">
        <f t="shared" si="5"/>
        <v>-27.949038545059373</v>
      </c>
      <c r="O80" s="74">
        <f t="shared" si="5"/>
        <v>-44.548148698890152</v>
      </c>
      <c r="P80" s="74">
        <f t="shared" si="5"/>
        <v>-60.39020558394418</v>
      </c>
      <c r="Q80" s="74">
        <f t="shared" si="5"/>
        <v>-16.508432902549604</v>
      </c>
      <c r="R80" s="74">
        <f t="shared" si="5"/>
        <v>-12.237902451397803</v>
      </c>
      <c r="S80" s="99">
        <f t="shared" si="5"/>
        <v>-23.785204020667123</v>
      </c>
    </row>
    <row r="81" spans="1:16379" s="144" customFormat="1" ht="18" customHeight="1">
      <c r="A81" s="25" t="s">
        <v>10</v>
      </c>
      <c r="B81" s="86">
        <f>(B78-B65)/B65*100</f>
        <v>36.907383708069219</v>
      </c>
      <c r="C81" s="86">
        <f t="shared" ref="C81:S81" si="6">(C78-C65)/C65*100</f>
        <v>85.361771051514594</v>
      </c>
      <c r="D81" s="86">
        <f t="shared" si="6"/>
        <v>109.71246275278588</v>
      </c>
      <c r="E81" s="86">
        <f t="shared" si="6"/>
        <v>329.11063474886447</v>
      </c>
      <c r="F81" s="86">
        <f t="shared" si="6"/>
        <v>51.920355992730279</v>
      </c>
      <c r="G81" s="86">
        <f t="shared" si="6"/>
        <v>232.00427313039032</v>
      </c>
      <c r="H81" s="86">
        <f t="shared" si="6"/>
        <v>2.1915073527074411</v>
      </c>
      <c r="I81" s="86">
        <f t="shared" si="6"/>
        <v>25.389564285622683</v>
      </c>
      <c r="J81" s="86">
        <f t="shared" si="6"/>
        <v>-30.191965974509174</v>
      </c>
      <c r="K81" s="86">
        <f t="shared" si="6"/>
        <v>-48.576278587519731</v>
      </c>
      <c r="L81" s="86">
        <f t="shared" si="6"/>
        <v>38.578322505255777</v>
      </c>
      <c r="M81" s="86">
        <f t="shared" si="6"/>
        <v>88.054884310159466</v>
      </c>
      <c r="N81" s="86">
        <f t="shared" si="6"/>
        <v>-12.323546712632476</v>
      </c>
      <c r="O81" s="86">
        <f t="shared" si="6"/>
        <v>28.240827652584183</v>
      </c>
      <c r="P81" s="86">
        <f t="shared" si="6"/>
        <v>34.171608897365338</v>
      </c>
      <c r="Q81" s="86">
        <f t="shared" si="6"/>
        <v>40.049401278991255</v>
      </c>
      <c r="R81" s="86">
        <f t="shared" si="6"/>
        <v>95.284615817961566</v>
      </c>
      <c r="S81" s="100">
        <f t="shared" si="6"/>
        <v>-9.934568304616235</v>
      </c>
    </row>
    <row r="82" spans="1:16379" s="150" customFormat="1" ht="18" customHeight="1" thickBot="1">
      <c r="A82" s="26" t="s">
        <v>102</v>
      </c>
      <c r="B82" s="89">
        <f>(B78-B52)/B52*100</f>
        <v>72.062821281903268</v>
      </c>
      <c r="C82" s="89">
        <f t="shared" ref="C82:S82" si="7">(C78-C52)/C52*100</f>
        <v>-42.549343483526847</v>
      </c>
      <c r="D82" s="89">
        <f t="shared" si="7"/>
        <v>91.225878841125834</v>
      </c>
      <c r="E82" s="89">
        <f t="shared" si="7"/>
        <v>18.8051509877561</v>
      </c>
      <c r="F82" s="89">
        <f t="shared" si="7"/>
        <v>-75.302839263881594</v>
      </c>
      <c r="G82" s="89">
        <f t="shared" si="7"/>
        <v>-79.053386458812994</v>
      </c>
      <c r="H82" s="89">
        <f t="shared" si="7"/>
        <v>-70.576336664583494</v>
      </c>
      <c r="I82" s="89">
        <f t="shared" si="7"/>
        <v>475.50330911853536</v>
      </c>
      <c r="J82" s="89">
        <f t="shared" si="7"/>
        <v>54.797280026157637</v>
      </c>
      <c r="K82" s="89">
        <f t="shared" si="7"/>
        <v>226.62965374080306</v>
      </c>
      <c r="L82" s="89">
        <f t="shared" si="7"/>
        <v>752.42323264590993</v>
      </c>
      <c r="M82" s="89">
        <f t="shared" si="7"/>
        <v>948.86665922823659</v>
      </c>
      <c r="N82" s="89">
        <f t="shared" si="7"/>
        <v>503.14887511686902</v>
      </c>
      <c r="O82" s="89">
        <f t="shared" si="7"/>
        <v>77.950912573281329</v>
      </c>
      <c r="P82" s="89">
        <f t="shared" si="7"/>
        <v>46.751642223943691</v>
      </c>
      <c r="Q82" s="89">
        <f t="shared" si="7"/>
        <v>70.193327779018773</v>
      </c>
      <c r="R82" s="89">
        <f t="shared" si="7"/>
        <v>102.08645135788971</v>
      </c>
      <c r="S82" s="101">
        <f t="shared" si="7"/>
        <v>29.952345345112484</v>
      </c>
    </row>
    <row r="83" spans="1:16379" s="150" customFormat="1">
      <c r="A83" s="117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</row>
    <row r="84" spans="1:16379" s="17" customFormat="1" ht="22.5" customHeight="1">
      <c r="A84" s="176" t="s">
        <v>117</v>
      </c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</row>
    <row r="85" spans="1:16379" s="18" customFormat="1" ht="11.25" customHeight="1">
      <c r="A85" s="5" t="s">
        <v>14</v>
      </c>
      <c r="B85" s="6" t="s">
        <v>0</v>
      </c>
      <c r="C85" s="27" t="s">
        <v>1</v>
      </c>
      <c r="D85" s="27"/>
      <c r="E85" s="27"/>
      <c r="F85" s="27"/>
      <c r="G85" s="27"/>
      <c r="H85" s="28"/>
      <c r="I85" s="37" t="s">
        <v>2</v>
      </c>
      <c r="J85" s="37"/>
      <c r="K85" s="37"/>
      <c r="L85" s="37"/>
      <c r="M85" s="37"/>
      <c r="N85" s="64"/>
      <c r="O85" s="49" t="s">
        <v>3</v>
      </c>
      <c r="P85" s="49"/>
      <c r="Q85" s="50" t="s">
        <v>4</v>
      </c>
      <c r="R85" s="49"/>
      <c r="S85" s="51"/>
    </row>
    <row r="86" spans="1:16379" s="18" customFormat="1" ht="11.25" customHeight="1">
      <c r="A86" s="7"/>
      <c r="B86" s="8"/>
      <c r="C86" s="59"/>
      <c r="D86" s="29" t="s">
        <v>3</v>
      </c>
      <c r="E86" s="30"/>
      <c r="F86" s="29" t="s">
        <v>4</v>
      </c>
      <c r="G86" s="27"/>
      <c r="H86" s="28"/>
      <c r="I86" s="39"/>
      <c r="J86" s="40" t="s">
        <v>3</v>
      </c>
      <c r="K86" s="41"/>
      <c r="L86" s="42" t="s">
        <v>4</v>
      </c>
      <c r="M86" s="37"/>
      <c r="N86" s="38"/>
      <c r="O86" s="66"/>
      <c r="P86" s="67"/>
      <c r="Q86" s="68"/>
      <c r="R86" s="66"/>
      <c r="S86" s="69"/>
    </row>
    <row r="87" spans="1:16379" s="19" customFormat="1" ht="11.25" customHeight="1" thickBot="1">
      <c r="A87" s="7"/>
      <c r="B87" s="8"/>
      <c r="C87" s="59"/>
      <c r="D87" s="60"/>
      <c r="E87" s="61" t="s">
        <v>8</v>
      </c>
      <c r="F87" s="62"/>
      <c r="G87" s="63" t="s">
        <v>5</v>
      </c>
      <c r="H87" s="28" t="s">
        <v>6</v>
      </c>
      <c r="I87" s="39"/>
      <c r="J87" s="57"/>
      <c r="K87" s="42" t="s">
        <v>8</v>
      </c>
      <c r="L87" s="65"/>
      <c r="M87" s="58" t="s">
        <v>5</v>
      </c>
      <c r="N87" s="38" t="s">
        <v>6</v>
      </c>
      <c r="O87" s="69"/>
      <c r="P87" s="50" t="s">
        <v>8</v>
      </c>
      <c r="Q87" s="68"/>
      <c r="R87" s="70" t="s">
        <v>5</v>
      </c>
      <c r="S87" s="51" t="s">
        <v>6</v>
      </c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  <c r="WWG87" s="18"/>
      <c r="WWH87" s="18"/>
      <c r="WWI87" s="18"/>
      <c r="WWJ87" s="18"/>
      <c r="WWK87" s="18"/>
      <c r="WWL87" s="18"/>
      <c r="WWM87" s="18"/>
      <c r="WWN87" s="18"/>
      <c r="WWO87" s="18"/>
      <c r="WWP87" s="18"/>
      <c r="WWQ87" s="18"/>
      <c r="WWR87" s="18"/>
      <c r="WWS87" s="18"/>
      <c r="WWT87" s="18"/>
      <c r="WWU87" s="18"/>
      <c r="WWV87" s="18"/>
      <c r="WWW87" s="18"/>
      <c r="WWX87" s="18"/>
      <c r="WWY87" s="18"/>
      <c r="WWZ87" s="18"/>
      <c r="WXA87" s="18"/>
      <c r="WXB87" s="18"/>
      <c r="WXC87" s="18"/>
      <c r="WXD87" s="18"/>
      <c r="WXE87" s="18"/>
      <c r="WXF87" s="18"/>
      <c r="WXG87" s="18"/>
      <c r="WXH87" s="18"/>
      <c r="WXI87" s="18"/>
      <c r="WXJ87" s="18"/>
      <c r="WXK87" s="18"/>
      <c r="WXL87" s="18"/>
      <c r="WXM87" s="18"/>
      <c r="WXN87" s="18"/>
      <c r="WXO87" s="18"/>
      <c r="WXP87" s="18"/>
      <c r="WXQ87" s="18"/>
      <c r="WXR87" s="18"/>
      <c r="WXS87" s="18"/>
      <c r="WXT87" s="18"/>
      <c r="WXU87" s="18"/>
      <c r="WXV87" s="18"/>
      <c r="WXW87" s="18"/>
      <c r="WXX87" s="18"/>
      <c r="WXY87" s="18"/>
      <c r="WXZ87" s="18"/>
      <c r="WYA87" s="18"/>
      <c r="WYB87" s="18"/>
      <c r="WYC87" s="18"/>
      <c r="WYD87" s="18"/>
      <c r="WYE87" s="18"/>
      <c r="WYF87" s="18"/>
      <c r="WYG87" s="18"/>
      <c r="WYH87" s="18"/>
      <c r="WYI87" s="18"/>
      <c r="WYJ87" s="18"/>
      <c r="WYK87" s="18"/>
      <c r="WYL87" s="18"/>
      <c r="WYM87" s="18"/>
      <c r="WYN87" s="18"/>
      <c r="WYO87" s="18"/>
      <c r="WYP87" s="18"/>
      <c r="WYQ87" s="18"/>
      <c r="WYR87" s="18"/>
      <c r="WYS87" s="18"/>
      <c r="WYT87" s="18"/>
      <c r="WYU87" s="18"/>
      <c r="WYV87" s="18"/>
      <c r="WYW87" s="18"/>
      <c r="WYX87" s="18"/>
      <c r="WYY87" s="18"/>
      <c r="WYZ87" s="18"/>
      <c r="WZA87" s="18"/>
      <c r="WZB87" s="18"/>
      <c r="WZC87" s="18"/>
      <c r="WZD87" s="18"/>
      <c r="WZE87" s="18"/>
      <c r="WZF87" s="18"/>
      <c r="WZG87" s="18"/>
      <c r="WZH87" s="18"/>
      <c r="WZI87" s="18"/>
      <c r="WZJ87" s="18"/>
      <c r="WZK87" s="18"/>
      <c r="WZL87" s="18"/>
      <c r="WZM87" s="18"/>
      <c r="WZN87" s="18"/>
      <c r="WZO87" s="18"/>
      <c r="WZP87" s="18"/>
      <c r="WZQ87" s="18"/>
      <c r="WZR87" s="18"/>
      <c r="WZS87" s="18"/>
      <c r="WZT87" s="18"/>
      <c r="WZU87" s="18"/>
      <c r="WZV87" s="18"/>
      <c r="WZW87" s="18"/>
      <c r="WZX87" s="18"/>
      <c r="WZY87" s="18"/>
      <c r="WZZ87" s="18"/>
      <c r="XAA87" s="18"/>
      <c r="XAB87" s="18"/>
      <c r="XAC87" s="18"/>
      <c r="XAD87" s="18"/>
      <c r="XAE87" s="18"/>
      <c r="XAF87" s="18"/>
      <c r="XAG87" s="18"/>
      <c r="XAH87" s="18"/>
      <c r="XAI87" s="18"/>
      <c r="XAJ87" s="18"/>
      <c r="XAK87" s="18"/>
      <c r="XAL87" s="18"/>
      <c r="XAM87" s="18"/>
      <c r="XAN87" s="18"/>
      <c r="XAO87" s="18"/>
      <c r="XAP87" s="18"/>
      <c r="XAQ87" s="18"/>
      <c r="XAR87" s="18"/>
      <c r="XAS87" s="18"/>
      <c r="XAT87" s="18"/>
      <c r="XAU87" s="18"/>
      <c r="XAV87" s="18"/>
      <c r="XAW87" s="18"/>
      <c r="XAX87" s="18"/>
      <c r="XAY87" s="18"/>
      <c r="XAZ87" s="18"/>
      <c r="XBA87" s="18"/>
      <c r="XBB87" s="18"/>
      <c r="XBC87" s="18"/>
      <c r="XBD87" s="18"/>
      <c r="XBE87" s="18"/>
      <c r="XBF87" s="18"/>
      <c r="XBG87" s="18"/>
      <c r="XBH87" s="18"/>
      <c r="XBI87" s="18"/>
      <c r="XBJ87" s="18"/>
      <c r="XBK87" s="18"/>
      <c r="XBL87" s="18"/>
      <c r="XBM87" s="18"/>
      <c r="XBN87" s="18"/>
      <c r="XBO87" s="18"/>
      <c r="XBP87" s="18"/>
      <c r="XBQ87" s="18"/>
      <c r="XBR87" s="18"/>
      <c r="XBS87" s="18"/>
      <c r="XBT87" s="18"/>
      <c r="XBU87" s="18"/>
      <c r="XBV87" s="18"/>
      <c r="XBW87" s="18"/>
      <c r="XBX87" s="18"/>
      <c r="XBY87" s="18"/>
      <c r="XBZ87" s="18"/>
      <c r="XCA87" s="18"/>
      <c r="XCB87" s="18"/>
      <c r="XCC87" s="18"/>
      <c r="XCD87" s="18"/>
      <c r="XCE87" s="18"/>
      <c r="XCF87" s="18"/>
      <c r="XCG87" s="18"/>
      <c r="XCH87" s="18"/>
      <c r="XCI87" s="18"/>
      <c r="XCJ87" s="18"/>
      <c r="XCK87" s="18"/>
      <c r="XCL87" s="18"/>
      <c r="XCM87" s="18"/>
      <c r="XCN87" s="18"/>
      <c r="XCO87" s="18"/>
      <c r="XCP87" s="18"/>
      <c r="XCQ87" s="18"/>
      <c r="XCR87" s="18"/>
      <c r="XCS87" s="18"/>
      <c r="XCT87" s="18"/>
      <c r="XCU87" s="18"/>
      <c r="XCV87" s="18"/>
      <c r="XCW87" s="18"/>
      <c r="XCX87" s="18"/>
      <c r="XCY87" s="18"/>
      <c r="XCZ87" s="18"/>
      <c r="XDA87" s="18"/>
      <c r="XDB87" s="18"/>
      <c r="XDC87" s="18"/>
      <c r="XDD87" s="18"/>
      <c r="XDE87" s="18"/>
      <c r="XDF87" s="18"/>
      <c r="XDG87" s="18"/>
      <c r="XDH87" s="18"/>
      <c r="XDI87" s="18"/>
      <c r="XDJ87" s="18"/>
      <c r="XDK87" s="18"/>
      <c r="XDL87" s="18"/>
      <c r="XDM87" s="18"/>
      <c r="XDN87" s="18"/>
      <c r="XDO87" s="18"/>
      <c r="XDP87" s="18"/>
      <c r="XDQ87" s="18"/>
      <c r="XDR87" s="18"/>
      <c r="XDS87" s="18"/>
      <c r="XDT87" s="18"/>
      <c r="XDU87" s="18"/>
      <c r="XDV87" s="18"/>
      <c r="XDW87" s="18"/>
      <c r="XDX87" s="18"/>
      <c r="XDY87" s="18"/>
      <c r="XDZ87" s="18"/>
      <c r="XEA87" s="18"/>
      <c r="XEB87" s="18"/>
      <c r="XEC87" s="18"/>
      <c r="XED87" s="18"/>
      <c r="XEE87" s="18"/>
      <c r="XEF87" s="18"/>
      <c r="XEG87" s="18"/>
      <c r="XEH87" s="18"/>
      <c r="XEI87" s="18"/>
      <c r="XEJ87" s="18"/>
      <c r="XEK87" s="18"/>
      <c r="XEL87" s="18"/>
      <c r="XEM87" s="18"/>
      <c r="XEN87" s="18"/>
      <c r="XEO87" s="18"/>
      <c r="XEP87" s="18"/>
      <c r="XEQ87" s="18"/>
      <c r="XER87" s="18"/>
      <c r="XES87" s="18"/>
      <c r="XET87" s="18"/>
      <c r="XEU87" s="18"/>
      <c r="XEV87" s="18"/>
      <c r="XEW87" s="18"/>
      <c r="XEX87" s="18"/>
      <c r="XEY87" s="18"/>
    </row>
    <row r="88" spans="1:16379" s="151" customFormat="1" ht="18" thickTop="1">
      <c r="A88" s="20" t="s">
        <v>118</v>
      </c>
      <c r="B88" s="87">
        <f>SUM(B71:B78)</f>
        <v>1329205.0268440624</v>
      </c>
      <c r="C88" s="87">
        <f t="shared" ref="C88:S88" si="8">SUM(C71:C78)</f>
        <v>325161.39</v>
      </c>
      <c r="D88" s="87">
        <f t="shared" si="8"/>
        <v>178535.15000000002</v>
      </c>
      <c r="E88" s="87">
        <f t="shared" si="8"/>
        <v>11101.93</v>
      </c>
      <c r="F88" s="87">
        <f t="shared" si="8"/>
        <v>146626.24000000002</v>
      </c>
      <c r="G88" s="87">
        <f t="shared" si="8"/>
        <v>75650</v>
      </c>
      <c r="H88" s="87">
        <f t="shared" si="8"/>
        <v>70976.240000000005</v>
      </c>
      <c r="I88" s="87">
        <f t="shared" si="8"/>
        <v>1004043.6368440625</v>
      </c>
      <c r="J88" s="87">
        <f t="shared" si="8"/>
        <v>134656.59571302609</v>
      </c>
      <c r="K88" s="87">
        <f t="shared" si="8"/>
        <v>50585.58351810844</v>
      </c>
      <c r="L88" s="87">
        <f t="shared" si="8"/>
        <v>869387.04113103624</v>
      </c>
      <c r="M88" s="87">
        <f t="shared" si="8"/>
        <v>515269.63439707097</v>
      </c>
      <c r="N88" s="87">
        <f t="shared" si="8"/>
        <v>354117.40673396538</v>
      </c>
      <c r="O88" s="87">
        <f t="shared" si="8"/>
        <v>313191.74571302609</v>
      </c>
      <c r="P88" s="87">
        <f t="shared" si="8"/>
        <v>61687.513518108448</v>
      </c>
      <c r="Q88" s="87">
        <f t="shared" si="8"/>
        <v>1016013.2811310365</v>
      </c>
      <c r="R88" s="87">
        <f t="shared" si="8"/>
        <v>590919.63439707097</v>
      </c>
      <c r="S88" s="87">
        <f t="shared" si="8"/>
        <v>425093.64673396538</v>
      </c>
    </row>
    <row r="89" spans="1:16379" s="167" customFormat="1">
      <c r="A89" s="168" t="s">
        <v>119</v>
      </c>
      <c r="B89" s="169">
        <f>SUM(B58:B65)</f>
        <v>1282349.5464618052</v>
      </c>
      <c r="C89" s="169">
        <f t="shared" ref="C89:S89" si="9">SUM(C58:C65)</f>
        <v>355125.77</v>
      </c>
      <c r="D89" s="169">
        <f t="shared" si="9"/>
        <v>246996.48000000001</v>
      </c>
      <c r="E89" s="169">
        <f t="shared" si="9"/>
        <v>15724.75</v>
      </c>
      <c r="F89" s="169">
        <f t="shared" si="9"/>
        <v>108129.29000000001</v>
      </c>
      <c r="G89" s="169">
        <f t="shared" si="9"/>
        <v>29977.45</v>
      </c>
      <c r="H89" s="169">
        <f t="shared" si="9"/>
        <v>78151.839999999997</v>
      </c>
      <c r="I89" s="169">
        <f t="shared" si="9"/>
        <v>927223.77646180522</v>
      </c>
      <c r="J89" s="169">
        <f t="shared" si="9"/>
        <v>200910.34755077193</v>
      </c>
      <c r="K89" s="169">
        <f t="shared" si="9"/>
        <v>108718.09493117171</v>
      </c>
      <c r="L89" s="169">
        <f t="shared" si="9"/>
        <v>726313.42891103332</v>
      </c>
      <c r="M89" s="169">
        <f t="shared" si="9"/>
        <v>413769.05740004627</v>
      </c>
      <c r="N89" s="169">
        <f t="shared" si="9"/>
        <v>312544.37151098705</v>
      </c>
      <c r="O89" s="169">
        <f t="shared" si="9"/>
        <v>447906.82755077188</v>
      </c>
      <c r="P89" s="169">
        <f t="shared" si="9"/>
        <v>124442.84493117168</v>
      </c>
      <c r="Q89" s="169">
        <f t="shared" si="9"/>
        <v>834442.71891103324</v>
      </c>
      <c r="R89" s="169">
        <f t="shared" si="9"/>
        <v>443746.50740004622</v>
      </c>
      <c r="S89" s="169">
        <f t="shared" si="9"/>
        <v>390696.21151098702</v>
      </c>
    </row>
    <row r="90" spans="1:16379" s="171" customFormat="1">
      <c r="A90" s="170" t="s">
        <v>120</v>
      </c>
      <c r="B90" s="88">
        <f>SUM(B45:B52)</f>
        <v>1242036.9182749211</v>
      </c>
      <c r="C90" s="88">
        <f t="shared" ref="C90:S90" si="10">SUM(C45:C52)</f>
        <v>391124.80000000005</v>
      </c>
      <c r="D90" s="88">
        <f t="shared" si="10"/>
        <v>231810.36</v>
      </c>
      <c r="E90" s="88">
        <f t="shared" si="10"/>
        <v>18754.580000000002</v>
      </c>
      <c r="F90" s="88">
        <f t="shared" si="10"/>
        <v>159314.44</v>
      </c>
      <c r="G90" s="88">
        <f t="shared" si="10"/>
        <v>50601.94</v>
      </c>
      <c r="H90" s="88">
        <f t="shared" si="10"/>
        <v>108712.5</v>
      </c>
      <c r="I90" s="88">
        <f t="shared" si="10"/>
        <v>850912.1182749212</v>
      </c>
      <c r="J90" s="88">
        <f t="shared" si="10"/>
        <v>197043.49750854311</v>
      </c>
      <c r="K90" s="88">
        <f t="shared" si="10"/>
        <v>121167.12875397304</v>
      </c>
      <c r="L90" s="88">
        <f t="shared" si="10"/>
        <v>653868.62076637812</v>
      </c>
      <c r="M90" s="88">
        <f t="shared" si="10"/>
        <v>329676.91663285386</v>
      </c>
      <c r="N90" s="88">
        <f t="shared" si="10"/>
        <v>324191.70413352421</v>
      </c>
      <c r="O90" s="88">
        <f t="shared" si="10"/>
        <v>428853.85750854306</v>
      </c>
      <c r="P90" s="88">
        <f t="shared" si="10"/>
        <v>139921.70875397304</v>
      </c>
      <c r="Q90" s="88">
        <f t="shared" si="10"/>
        <v>813183.06076637818</v>
      </c>
      <c r="R90" s="88">
        <f t="shared" si="10"/>
        <v>380278.85663285392</v>
      </c>
      <c r="S90" s="88">
        <f t="shared" si="10"/>
        <v>432904.20413352421</v>
      </c>
    </row>
    <row r="91" spans="1:16379" ht="17.25">
      <c r="A91" s="72" t="s">
        <v>11</v>
      </c>
      <c r="B91" s="21">
        <f>100*(B88/B89-1)</f>
        <v>3.6538774089746706</v>
      </c>
      <c r="C91" s="21">
        <f t="shared" ref="C91:S91" si="11">100*(C88/C89-1)</f>
        <v>-8.437681106611894</v>
      </c>
      <c r="D91" s="21">
        <f t="shared" si="11"/>
        <v>-27.717532654716372</v>
      </c>
      <c r="E91" s="21">
        <f t="shared" si="11"/>
        <v>-29.398368813494645</v>
      </c>
      <c r="F91" s="21">
        <f t="shared" si="11"/>
        <v>35.602703023389878</v>
      </c>
      <c r="G91" s="21">
        <f t="shared" si="11"/>
        <v>152.35635452648575</v>
      </c>
      <c r="H91" s="21">
        <f t="shared" si="11"/>
        <v>-9.1816136382713349</v>
      </c>
      <c r="I91" s="21">
        <f t="shared" si="11"/>
        <v>8.2849321094196071</v>
      </c>
      <c r="J91" s="21">
        <f t="shared" si="11"/>
        <v>-32.976774290335086</v>
      </c>
      <c r="K91" s="21">
        <f t="shared" si="11"/>
        <v>-53.470870189425554</v>
      </c>
      <c r="L91" s="21">
        <f t="shared" si="11"/>
        <v>19.698604834350107</v>
      </c>
      <c r="M91" s="21">
        <f t="shared" si="11"/>
        <v>24.530731619907108</v>
      </c>
      <c r="N91" s="21">
        <f t="shared" si="11"/>
        <v>13.301482609331483</v>
      </c>
      <c r="O91" s="21">
        <f t="shared" si="11"/>
        <v>-30.0765859217619</v>
      </c>
      <c r="P91" s="21">
        <f t="shared" si="11"/>
        <v>-50.429039490195436</v>
      </c>
      <c r="Q91" s="21">
        <f t="shared" si="11"/>
        <v>21.759499856018504</v>
      </c>
      <c r="R91" s="21">
        <f t="shared" si="11"/>
        <v>33.166036136109867</v>
      </c>
      <c r="S91" s="21">
        <f t="shared" si="11"/>
        <v>8.8041384097247821</v>
      </c>
    </row>
    <row r="92" spans="1:16379" ht="17.25">
      <c r="A92" s="71" t="s">
        <v>12</v>
      </c>
      <c r="B92" s="22">
        <f>100*(B88/B90-1)</f>
        <v>7.0181576156536529</v>
      </c>
      <c r="C92" s="22">
        <f t="shared" ref="C92:S92" si="12">100*(C88/C90-1)</f>
        <v>-16.865054325371343</v>
      </c>
      <c r="D92" s="22">
        <f t="shared" si="12"/>
        <v>-22.982238585022674</v>
      </c>
      <c r="E92" s="22">
        <f t="shared" si="12"/>
        <v>-40.804166235660844</v>
      </c>
      <c r="F92" s="22">
        <f t="shared" si="12"/>
        <v>-7.9642498194137268</v>
      </c>
      <c r="G92" s="22">
        <f t="shared" si="12"/>
        <v>49.500197028019066</v>
      </c>
      <c r="H92" s="22">
        <f t="shared" si="12"/>
        <v>-34.71197884327929</v>
      </c>
      <c r="I92" s="22">
        <f t="shared" si="12"/>
        <v>17.996161446094948</v>
      </c>
      <c r="J92" s="22">
        <f t="shared" si="12"/>
        <v>-31.661487227109408</v>
      </c>
      <c r="K92" s="22">
        <f t="shared" si="12"/>
        <v>-58.251397026316219</v>
      </c>
      <c r="L92" s="22">
        <f t="shared" si="12"/>
        <v>32.960508199958568</v>
      </c>
      <c r="M92" s="22">
        <f t="shared" si="12"/>
        <v>56.295332915559641</v>
      </c>
      <c r="N92" s="22">
        <f t="shared" si="12"/>
        <v>9.230866249469404</v>
      </c>
      <c r="O92" s="22">
        <f t="shared" si="12"/>
        <v>-26.970052797814205</v>
      </c>
      <c r="P92" s="22">
        <f t="shared" si="12"/>
        <v>-55.912835779775413</v>
      </c>
      <c r="Q92" s="22">
        <f t="shared" si="12"/>
        <v>24.94275030440285</v>
      </c>
      <c r="R92" s="22">
        <f t="shared" si="12"/>
        <v>55.391135765295374</v>
      </c>
      <c r="S92" s="22">
        <f t="shared" si="12"/>
        <v>-1.8042230417216643</v>
      </c>
    </row>
    <row r="93" spans="1:16379" ht="5.0999999999999996" customHeight="1">
      <c r="A93" s="118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</row>
    <row r="94" spans="1:16379" s="150" customFormat="1" ht="30.75" customHeight="1">
      <c r="A94" s="177" t="s">
        <v>104</v>
      </c>
      <c r="B94" s="177"/>
      <c r="C94" s="177"/>
      <c r="D94" s="177"/>
      <c r="E94" s="177"/>
      <c r="F94" s="177"/>
      <c r="G94" s="177"/>
      <c r="H94" s="177"/>
      <c r="I94" s="177"/>
      <c r="J94" s="177"/>
      <c r="K94" s="177"/>
      <c r="L94" s="177"/>
      <c r="M94" s="177"/>
      <c r="N94" s="177"/>
      <c r="O94" s="177"/>
      <c r="P94" s="177"/>
      <c r="Q94" s="177"/>
      <c r="R94" s="177"/>
      <c r="S94" s="177"/>
    </row>
    <row r="96" spans="1:16379">
      <c r="C96" s="11"/>
    </row>
    <row r="99" spans="2:17">
      <c r="B99" s="11"/>
      <c r="C99" s="11"/>
      <c r="D99" s="11"/>
      <c r="E99" s="11"/>
      <c r="F99" s="11"/>
      <c r="G99" s="12"/>
      <c r="H99" s="12"/>
    </row>
    <row r="100" spans="2:17">
      <c r="B100" s="11"/>
      <c r="C100" s="11"/>
      <c r="D100" s="11"/>
      <c r="E100" s="11"/>
      <c r="F100" s="11"/>
      <c r="G100" s="85"/>
      <c r="H100" s="85"/>
    </row>
    <row r="101" spans="2:17"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</row>
    <row r="102" spans="2:17">
      <c r="B102" s="85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</row>
    <row r="103" spans="2:17">
      <c r="B103" s="85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2:17">
      <c r="B104" s="85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2:17">
      <c r="B105" s="8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>
      <c r="B106" s="85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2:17">
      <c r="B107" s="85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</row>
    <row r="108" spans="2:17">
      <c r="B108" s="85"/>
    </row>
    <row r="109" spans="2:17">
      <c r="B109" s="85"/>
    </row>
    <row r="115" spans="6:13">
      <c r="F115" s="13"/>
      <c r="G115" s="13"/>
      <c r="H115" s="14"/>
      <c r="I115" s="13"/>
      <c r="J115" s="14"/>
      <c r="K115" s="13"/>
      <c r="L115" s="13"/>
      <c r="M115" s="14"/>
    </row>
    <row r="116" spans="6:13">
      <c r="F116" s="13"/>
      <c r="G116" s="13"/>
      <c r="H116" s="14"/>
      <c r="I116" s="13"/>
      <c r="J116" s="14"/>
      <c r="K116" s="13"/>
      <c r="L116" s="13"/>
      <c r="M116" s="14"/>
    </row>
    <row r="117" spans="6:13">
      <c r="F117" s="13"/>
      <c r="G117" s="13"/>
      <c r="H117" s="14"/>
      <c r="I117" s="13"/>
      <c r="J117" s="14"/>
      <c r="K117" s="13"/>
      <c r="L117" s="13"/>
      <c r="M117" s="14"/>
    </row>
    <row r="118" spans="6:13">
      <c r="F118" s="13"/>
      <c r="G118" s="13"/>
      <c r="H118" s="14"/>
      <c r="I118" s="13"/>
      <c r="J118" s="14"/>
      <c r="K118" s="13"/>
      <c r="L118" s="13"/>
      <c r="M118" s="14"/>
    </row>
    <row r="119" spans="6:13">
      <c r="F119" s="13"/>
      <c r="G119" s="13"/>
      <c r="H119" s="14"/>
      <c r="I119" s="13"/>
      <c r="J119" s="14"/>
      <c r="K119" s="13"/>
      <c r="L119" s="13"/>
      <c r="M119" s="14"/>
    </row>
    <row r="120" spans="6:13">
      <c r="F120" s="13"/>
      <c r="G120" s="13"/>
      <c r="H120" s="14"/>
      <c r="I120" s="13"/>
      <c r="J120" s="14"/>
      <c r="K120" s="13"/>
      <c r="L120" s="13"/>
      <c r="M120" s="14"/>
    </row>
    <row r="121" spans="6:13">
      <c r="F121" s="13"/>
      <c r="G121" s="13"/>
      <c r="H121" s="14"/>
      <c r="I121" s="13"/>
      <c r="J121" s="14"/>
      <c r="K121" s="13"/>
      <c r="L121" s="13"/>
      <c r="M121" s="14"/>
    </row>
    <row r="126" spans="6:13">
      <c r="F126" s="13"/>
      <c r="G126" s="13"/>
      <c r="H126" s="14"/>
      <c r="I126" s="13"/>
    </row>
    <row r="127" spans="6:13">
      <c r="F127" s="13"/>
      <c r="G127" s="13"/>
      <c r="H127" s="14"/>
      <c r="I127" s="13"/>
    </row>
    <row r="128" spans="6:13">
      <c r="F128" s="13"/>
      <c r="G128" s="13"/>
      <c r="H128" s="14"/>
      <c r="I128" s="13"/>
    </row>
    <row r="129" spans="6:10">
      <c r="F129" s="13"/>
      <c r="G129" s="13"/>
      <c r="H129" s="14"/>
      <c r="I129" s="13"/>
    </row>
    <row r="130" spans="6:10">
      <c r="F130" s="13"/>
      <c r="G130" s="13"/>
      <c r="H130" s="14"/>
      <c r="I130" s="13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  <c r="J132" s="14"/>
    </row>
    <row r="133" spans="6:10">
      <c r="F133" s="13"/>
      <c r="G133" s="13"/>
      <c r="H133" s="14"/>
      <c r="I133" s="13"/>
      <c r="J133" s="14"/>
    </row>
    <row r="134" spans="6:10">
      <c r="F134" s="13"/>
      <c r="G134" s="13"/>
      <c r="H134" s="14"/>
      <c r="I134" s="13"/>
      <c r="J134" s="14"/>
    </row>
    <row r="135" spans="6:10">
      <c r="F135" s="13"/>
      <c r="G135" s="13"/>
      <c r="H135" s="14"/>
      <c r="I135" s="13"/>
      <c r="J135" s="14"/>
    </row>
  </sheetData>
  <mergeCells count="3">
    <mergeCell ref="A1:S1"/>
    <mergeCell ref="A84:S84"/>
    <mergeCell ref="A94:S94"/>
  </mergeCells>
  <phoneticPr fontId="11" type="noConversion"/>
  <printOptions horizontalCentered="1"/>
  <pageMargins left="0.25" right="0.25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8"/>
  <sheetViews>
    <sheetView workbookViewId="0">
      <selection activeCell="A2" sqref="A2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75" t="s">
        <v>123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>
      <c r="A29" s="143" t="s">
        <v>91</v>
      </c>
      <c r="B29" s="162">
        <f>SUM(B26:B28)</f>
        <v>598240.01740269572</v>
      </c>
      <c r="C29" s="162">
        <f t="shared" ref="C29:S29" si="5">SUM(C26:C28)</f>
        <v>132937.29</v>
      </c>
      <c r="D29" s="162">
        <f t="shared" si="5"/>
        <v>91927.35</v>
      </c>
      <c r="E29" s="162">
        <f t="shared" si="5"/>
        <v>2632.3686603464989</v>
      </c>
      <c r="F29" s="162">
        <f t="shared" si="5"/>
        <v>41009.94</v>
      </c>
      <c r="G29" s="162">
        <f t="shared" si="5"/>
        <v>6331.8499999999995</v>
      </c>
      <c r="H29" s="162">
        <f t="shared" si="5"/>
        <v>34678.090000000004</v>
      </c>
      <c r="I29" s="162">
        <f t="shared" si="5"/>
        <v>465302.72740269569</v>
      </c>
      <c r="J29" s="162">
        <f t="shared" si="5"/>
        <v>38688.840372375395</v>
      </c>
      <c r="K29" s="162">
        <f t="shared" si="5"/>
        <v>14691.938660346499</v>
      </c>
      <c r="L29" s="162">
        <f t="shared" si="5"/>
        <v>426613.8870303203</v>
      </c>
      <c r="M29" s="162">
        <f t="shared" si="5"/>
        <v>234326.76198597887</v>
      </c>
      <c r="N29" s="162">
        <f t="shared" si="5"/>
        <v>192287.12504434143</v>
      </c>
      <c r="O29" s="162">
        <f t="shared" si="5"/>
        <v>130616.19037237541</v>
      </c>
      <c r="P29" s="162">
        <f t="shared" si="5"/>
        <v>17324.307320692998</v>
      </c>
      <c r="Q29" s="162">
        <f t="shared" si="5"/>
        <v>467623.8270303203</v>
      </c>
      <c r="R29" s="162">
        <f t="shared" si="5"/>
        <v>240658.61198597885</v>
      </c>
      <c r="S29" s="163">
        <f t="shared" si="5"/>
        <v>226965.21504434146</v>
      </c>
    </row>
    <row r="30" spans="1:19" s="97" customFormat="1" ht="18" hidden="1" customHeight="1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>
      <c r="A85" s="164" t="s">
        <v>100</v>
      </c>
      <c r="B85" s="165">
        <f>SUM(B82:B84)</f>
        <v>729419.50064838049</v>
      </c>
      <c r="C85" s="165">
        <f t="shared" ref="C85:S85" si="19">SUM(C82:C84)</f>
        <v>270161.42000000004</v>
      </c>
      <c r="D85" s="165">
        <f t="shared" si="19"/>
        <v>115342.12</v>
      </c>
      <c r="E85" s="165">
        <f t="shared" si="19"/>
        <v>7152.6900000000005</v>
      </c>
      <c r="F85" s="165">
        <f t="shared" si="19"/>
        <v>154819.29999999999</v>
      </c>
      <c r="G85" s="165">
        <f t="shared" si="19"/>
        <v>101043.06</v>
      </c>
      <c r="H85" s="165">
        <f t="shared" si="19"/>
        <v>53776.24</v>
      </c>
      <c r="I85" s="165">
        <f t="shared" si="19"/>
        <v>459258.08064838056</v>
      </c>
      <c r="J85" s="165">
        <f t="shared" si="19"/>
        <v>78367.538520281378</v>
      </c>
      <c r="K85" s="165">
        <f t="shared" si="19"/>
        <v>45279.138499427419</v>
      </c>
      <c r="L85" s="165">
        <f t="shared" si="19"/>
        <v>380890.54212809913</v>
      </c>
      <c r="M85" s="165">
        <f t="shared" si="19"/>
        <v>238738.4135639946</v>
      </c>
      <c r="N85" s="165">
        <f t="shared" si="19"/>
        <v>142152.12856410455</v>
      </c>
      <c r="O85" s="165">
        <f t="shared" si="19"/>
        <v>193709.65852028137</v>
      </c>
      <c r="P85" s="165">
        <f t="shared" si="19"/>
        <v>52431.828499427414</v>
      </c>
      <c r="Q85" s="165">
        <f t="shared" si="19"/>
        <v>535709.84212809918</v>
      </c>
      <c r="R85" s="165">
        <f t="shared" si="19"/>
        <v>339781.47356399457</v>
      </c>
      <c r="S85" s="166">
        <f t="shared" si="19"/>
        <v>195928.36856410454</v>
      </c>
    </row>
    <row r="86" spans="1:19" s="116" customFormat="1" ht="18" customHeight="1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>
      <c r="A89" s="164" t="s">
        <v>122</v>
      </c>
      <c r="B89" s="165">
        <f>SUM(B86:B88)</f>
        <v>397692.57161661389</v>
      </c>
      <c r="C89" s="165">
        <f t="shared" ref="C89:S89" si="20">SUM(C86:C88)</f>
        <v>89699.87</v>
      </c>
      <c r="D89" s="165">
        <f t="shared" si="20"/>
        <v>50237.29</v>
      </c>
      <c r="E89" s="165">
        <f t="shared" si="20"/>
        <v>2286</v>
      </c>
      <c r="F89" s="165">
        <f t="shared" si="20"/>
        <v>39462.58</v>
      </c>
      <c r="G89" s="165">
        <f t="shared" si="20"/>
        <v>15951.170000000002</v>
      </c>
      <c r="H89" s="165">
        <f t="shared" si="20"/>
        <v>23511.410000000003</v>
      </c>
      <c r="I89" s="165">
        <f t="shared" si="20"/>
        <v>307992.70161661389</v>
      </c>
      <c r="J89" s="165">
        <f t="shared" si="20"/>
        <v>35101.350972809501</v>
      </c>
      <c r="K89" s="165">
        <f t="shared" si="20"/>
        <v>14742.97</v>
      </c>
      <c r="L89" s="165">
        <f t="shared" si="20"/>
        <v>272891.35064380441</v>
      </c>
      <c r="M89" s="165">
        <f t="shared" si="20"/>
        <v>144759.31538373022</v>
      </c>
      <c r="N89" s="165">
        <f t="shared" si="20"/>
        <v>128132.03526007419</v>
      </c>
      <c r="O89" s="165">
        <f t="shared" si="20"/>
        <v>85338.640972809502</v>
      </c>
      <c r="P89" s="165">
        <f t="shared" si="20"/>
        <v>17028.97</v>
      </c>
      <c r="Q89" s="165">
        <f t="shared" si="20"/>
        <v>312353.93064380437</v>
      </c>
      <c r="R89" s="165">
        <f t="shared" si="20"/>
        <v>160710.48538373021</v>
      </c>
      <c r="S89" s="166">
        <f t="shared" si="20"/>
        <v>151643.44526007416</v>
      </c>
    </row>
    <row r="90" spans="1:19" s="116" customFormat="1" ht="17.25" customHeight="1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>
      <c r="A91" s="90" t="s">
        <v>113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>
      <c r="A92" s="90" t="s">
        <v>115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>
      <c r="A93" s="164" t="s">
        <v>121</v>
      </c>
      <c r="B93" s="165">
        <f>SUM(B90:B92)</f>
        <v>532713.49783470156</v>
      </c>
      <c r="C93" s="165">
        <f t="shared" ref="C93:S93" si="21">SUM(C90:C92)</f>
        <v>137510.33000000002</v>
      </c>
      <c r="D93" s="165">
        <f t="shared" si="21"/>
        <v>82162.94</v>
      </c>
      <c r="E93" s="165">
        <f t="shared" si="21"/>
        <v>2230.39</v>
      </c>
      <c r="F93" s="165">
        <f t="shared" si="21"/>
        <v>55347.39</v>
      </c>
      <c r="G93" s="165">
        <f t="shared" si="21"/>
        <v>23810.46</v>
      </c>
      <c r="H93" s="165">
        <f t="shared" si="21"/>
        <v>31536.93</v>
      </c>
      <c r="I93" s="165">
        <f t="shared" si="21"/>
        <v>395203.1678347016</v>
      </c>
      <c r="J93" s="165">
        <f t="shared" si="21"/>
        <v>27052.69013738088</v>
      </c>
      <c r="K93" s="165">
        <f t="shared" si="21"/>
        <v>11112.64351810844</v>
      </c>
      <c r="L93" s="165">
        <f t="shared" si="21"/>
        <v>368150.47769732075</v>
      </c>
      <c r="M93" s="165">
        <f t="shared" si="21"/>
        <v>225740.16706104588</v>
      </c>
      <c r="N93" s="165">
        <f t="shared" si="21"/>
        <v>142410.31063627484</v>
      </c>
      <c r="O93" s="165">
        <f t="shared" si="21"/>
        <v>109215.63013738087</v>
      </c>
      <c r="P93" s="165">
        <f t="shared" si="21"/>
        <v>13343.033518108441</v>
      </c>
      <c r="Q93" s="165">
        <f t="shared" si="21"/>
        <v>423497.86769732076</v>
      </c>
      <c r="R93" s="165">
        <f t="shared" si="21"/>
        <v>249550.62706104587</v>
      </c>
      <c r="S93" s="166">
        <f t="shared" si="21"/>
        <v>173947.24063627486</v>
      </c>
    </row>
    <row r="94" spans="1:19" s="15" customFormat="1" ht="18" customHeight="1">
      <c r="A94" s="73" t="s">
        <v>54</v>
      </c>
      <c r="B94" s="74">
        <f>(B93-B89)/B89*100</f>
        <v>33.951080773078004</v>
      </c>
      <c r="C94" s="74">
        <f t="shared" ref="C94:S94" si="22">(C93-C89)/C89*100</f>
        <v>53.300478584863079</v>
      </c>
      <c r="D94" s="74">
        <f t="shared" si="22"/>
        <v>63.54970580618501</v>
      </c>
      <c r="E94" s="74">
        <f t="shared" si="22"/>
        <v>-2.4326334208224027</v>
      </c>
      <c r="F94" s="74">
        <f t="shared" si="22"/>
        <v>40.252842059490277</v>
      </c>
      <c r="G94" s="74">
        <f t="shared" si="22"/>
        <v>49.27093122322686</v>
      </c>
      <c r="H94" s="74">
        <f t="shared" si="22"/>
        <v>34.134575510358566</v>
      </c>
      <c r="I94" s="74">
        <f t="shared" si="22"/>
        <v>28.315757406046068</v>
      </c>
      <c r="J94" s="74">
        <f t="shared" si="22"/>
        <v>-22.929775100859629</v>
      </c>
      <c r="K94" s="74">
        <f t="shared" si="22"/>
        <v>-24.624119033624567</v>
      </c>
      <c r="L94" s="74">
        <f t="shared" si="22"/>
        <v>34.907345662946554</v>
      </c>
      <c r="M94" s="74">
        <f t="shared" si="22"/>
        <v>55.941720546722927</v>
      </c>
      <c r="N94" s="74">
        <f t="shared" si="22"/>
        <v>11.143407928563313</v>
      </c>
      <c r="O94" s="74">
        <f t="shared" si="22"/>
        <v>27.979106407587416</v>
      </c>
      <c r="P94" s="74">
        <f t="shared" si="22"/>
        <v>-21.645093519405812</v>
      </c>
      <c r="Q94" s="74">
        <f t="shared" si="22"/>
        <v>35.582691988038526</v>
      </c>
      <c r="R94" s="74">
        <f t="shared" si="22"/>
        <v>55.279617546540962</v>
      </c>
      <c r="S94" s="99">
        <f t="shared" si="22"/>
        <v>14.708051072005688</v>
      </c>
    </row>
    <row r="95" spans="1:19" s="16" customFormat="1" ht="18" customHeight="1">
      <c r="A95" s="25" t="s">
        <v>110</v>
      </c>
      <c r="B95" s="86">
        <f>(B93-B77)/B77*100</f>
        <v>-7.3095365340910243</v>
      </c>
      <c r="C95" s="86">
        <f t="shared" ref="C95:S95" si="23">(C93-C77)/C77*100</f>
        <v>-14.238437153783181</v>
      </c>
      <c r="D95" s="86">
        <f t="shared" si="23"/>
        <v>-26.010628837622292</v>
      </c>
      <c r="E95" s="86">
        <f t="shared" si="23"/>
        <v>-28.149050154790789</v>
      </c>
      <c r="F95" s="86">
        <f t="shared" si="23"/>
        <v>12.28170221001502</v>
      </c>
      <c r="G95" s="86">
        <f t="shared" si="23"/>
        <v>60.204514167834013</v>
      </c>
      <c r="H95" s="86">
        <f t="shared" si="23"/>
        <v>-8.4048608817863322</v>
      </c>
      <c r="I95" s="86">
        <f t="shared" si="23"/>
        <v>-4.6284845390247655</v>
      </c>
      <c r="J95" s="86">
        <f t="shared" si="23"/>
        <v>-67.719581526994531</v>
      </c>
      <c r="K95" s="86">
        <f t="shared" si="23"/>
        <v>-72.281084461947103</v>
      </c>
      <c r="L95" s="86">
        <f t="shared" si="23"/>
        <v>11.365844538314979</v>
      </c>
      <c r="M95" s="86">
        <f t="shared" si="23"/>
        <v>18.081337520226924</v>
      </c>
      <c r="N95" s="86">
        <f t="shared" si="23"/>
        <v>2.1564741644880563</v>
      </c>
      <c r="O95" s="86">
        <f t="shared" si="23"/>
        <v>-43.949505360652822</v>
      </c>
      <c r="P95" s="86">
        <f t="shared" si="23"/>
        <v>-69.109529932384135</v>
      </c>
      <c r="Q95" s="86">
        <f t="shared" si="23"/>
        <v>11.484689327717634</v>
      </c>
      <c r="R95" s="86">
        <f t="shared" si="23"/>
        <v>21.119920231117117</v>
      </c>
      <c r="S95" s="100">
        <f t="shared" si="23"/>
        <v>6.4632217462030725E-2</v>
      </c>
    </row>
    <row r="96" spans="1:19" s="15" customFormat="1" ht="18" customHeight="1" thickBot="1">
      <c r="A96" s="26" t="s">
        <v>102</v>
      </c>
      <c r="B96" s="89">
        <f>(B93-B61)/B61*100</f>
        <v>-1.9656957855720036E-2</v>
      </c>
      <c r="C96" s="89">
        <f t="shared" ref="C96:S96" si="24">(C93-C61)/C61*100</f>
        <v>-8.4829895635851678</v>
      </c>
      <c r="D96" s="89">
        <f t="shared" si="24"/>
        <v>-18.11775234496146</v>
      </c>
      <c r="E96" s="89">
        <f t="shared" si="24"/>
        <v>-65.546053627536082</v>
      </c>
      <c r="F96" s="89">
        <f t="shared" si="24"/>
        <v>10.885991804267279</v>
      </c>
      <c r="G96" s="89">
        <f t="shared" si="24"/>
        <v>161.36561719952314</v>
      </c>
      <c r="H96" s="89">
        <f t="shared" si="24"/>
        <v>-22.710725678221813</v>
      </c>
      <c r="I96" s="89">
        <f t="shared" si="24"/>
        <v>3.3044383885344226</v>
      </c>
      <c r="J96" s="89">
        <f t="shared" si="24"/>
        <v>-65.867875511069087</v>
      </c>
      <c r="K96" s="89">
        <f t="shared" si="24"/>
        <v>-59.672001891784113</v>
      </c>
      <c r="L96" s="89">
        <f t="shared" si="24"/>
        <v>21.3804599787792</v>
      </c>
      <c r="M96" s="89">
        <f t="shared" si="24"/>
        <v>40.545537198289907</v>
      </c>
      <c r="N96" s="89">
        <f t="shared" si="24"/>
        <v>-0.19308660732021071</v>
      </c>
      <c r="O96" s="89">
        <f t="shared" si="24"/>
        <v>-39.190035281044288</v>
      </c>
      <c r="P96" s="89">
        <f t="shared" si="24"/>
        <v>-60.789451490102373</v>
      </c>
      <c r="Q96" s="89">
        <f t="shared" si="24"/>
        <v>19.897465041703718</v>
      </c>
      <c r="R96" s="89">
        <f t="shared" si="24"/>
        <v>47.03049576261985</v>
      </c>
      <c r="S96" s="101">
        <f t="shared" si="24"/>
        <v>-5.2004791318782493</v>
      </c>
    </row>
    <row r="98" spans="1:19" s="150" customFormat="1" ht="30.75" customHeight="1">
      <c r="A98" s="177" t="s">
        <v>105</v>
      </c>
      <c r="B98" s="177"/>
      <c r="C98" s="177"/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</row>
  </sheetData>
  <mergeCells count="2">
    <mergeCell ref="A1:S1"/>
    <mergeCell ref="A98:S98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2025-08-04T04:45:59Z</cp:lastPrinted>
  <dcterms:created xsi:type="dcterms:W3CDTF">2015-03-05T07:20:42Z</dcterms:created>
  <dcterms:modified xsi:type="dcterms:W3CDTF">2025-10-14T00:17:46Z</dcterms:modified>
</cp:coreProperties>
</file>