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3사업\01 월간수주동향\11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분기!$A$1:$U$288</definedName>
    <definedName name="_xlnm.Print_Area" localSheetId="0">수주통계!$A$1:$U$278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275" i="3" l="1"/>
  <c r="R275" i="3"/>
  <c r="Q275" i="3"/>
  <c r="P275" i="3"/>
  <c r="O275" i="3"/>
  <c r="N275" i="3"/>
  <c r="M275" i="3"/>
  <c r="L275" i="3"/>
  <c r="K275" i="3"/>
  <c r="J275" i="3"/>
  <c r="I275" i="3"/>
  <c r="H275" i="3"/>
  <c r="G275" i="3"/>
  <c r="F275" i="3"/>
  <c r="E275" i="3"/>
  <c r="D275" i="3"/>
  <c r="C275" i="3"/>
  <c r="S274" i="3"/>
  <c r="R274" i="3"/>
  <c r="Q274" i="3"/>
  <c r="P274" i="3"/>
  <c r="O274" i="3"/>
  <c r="N274" i="3"/>
  <c r="M274" i="3"/>
  <c r="L274" i="3"/>
  <c r="K274" i="3"/>
  <c r="J274" i="3"/>
  <c r="I274" i="3"/>
  <c r="H274" i="3"/>
  <c r="G274" i="3"/>
  <c r="F274" i="3"/>
  <c r="E274" i="3"/>
  <c r="D274" i="3"/>
  <c r="C274" i="3"/>
  <c r="S273" i="3"/>
  <c r="R273" i="3"/>
  <c r="Q273" i="3"/>
  <c r="P273" i="3"/>
  <c r="O273" i="3"/>
  <c r="N273" i="3"/>
  <c r="M273" i="3"/>
  <c r="L273" i="3"/>
  <c r="K273" i="3"/>
  <c r="J273" i="3"/>
  <c r="I273" i="3"/>
  <c r="H273" i="3"/>
  <c r="G273" i="3"/>
  <c r="F273" i="3"/>
  <c r="E273" i="3"/>
  <c r="D273" i="3"/>
  <c r="C273" i="3"/>
  <c r="B275" i="3"/>
  <c r="B274" i="3"/>
  <c r="B273" i="3"/>
  <c r="S267" i="3"/>
  <c r="R267" i="3"/>
  <c r="Q267" i="3"/>
  <c r="P267" i="3"/>
  <c r="O267" i="3"/>
  <c r="N267" i="3"/>
  <c r="M267" i="3"/>
  <c r="L267" i="3"/>
  <c r="K267" i="3"/>
  <c r="J267" i="3"/>
  <c r="I267" i="3"/>
  <c r="H267" i="3"/>
  <c r="G267" i="3"/>
  <c r="F267" i="3"/>
  <c r="E267" i="3"/>
  <c r="D267" i="3"/>
  <c r="C267" i="3"/>
  <c r="B267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B265" i="3"/>
  <c r="S266" i="3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88" i="5" l="1"/>
  <c r="R288" i="5"/>
  <c r="Q288" i="5"/>
  <c r="P288" i="5"/>
  <c r="O288" i="5"/>
  <c r="N288" i="5"/>
  <c r="M288" i="5"/>
  <c r="L288" i="5"/>
  <c r="K288" i="5"/>
  <c r="J288" i="5"/>
  <c r="I288" i="5"/>
  <c r="H288" i="5"/>
  <c r="G288" i="5"/>
  <c r="F288" i="5"/>
  <c r="E288" i="5"/>
  <c r="D288" i="5"/>
  <c r="C288" i="5"/>
  <c r="B288" i="5"/>
  <c r="S287" i="5"/>
  <c r="R287" i="5"/>
  <c r="Q287" i="5"/>
  <c r="P287" i="5"/>
  <c r="O287" i="5"/>
  <c r="N287" i="5"/>
  <c r="M287" i="5"/>
  <c r="L287" i="5"/>
  <c r="K287" i="5"/>
  <c r="J287" i="5"/>
  <c r="I287" i="5"/>
  <c r="H287" i="5"/>
  <c r="G287" i="5"/>
  <c r="F287" i="5"/>
  <c r="E287" i="5"/>
  <c r="D287" i="5"/>
  <c r="C287" i="5"/>
  <c r="B287" i="5"/>
  <c r="S286" i="5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77" i="3" l="1"/>
  <c r="B276" i="3" l="1"/>
  <c r="B279" i="3" s="1"/>
  <c r="B278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5" i="3" l="1"/>
  <c r="T266" i="3"/>
  <c r="T267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3" i="3" l="1"/>
  <c r="U273" i="3"/>
  <c r="T274" i="3"/>
  <c r="U274" i="3"/>
  <c r="T275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T287" i="5"/>
  <c r="U287" i="5"/>
  <c r="T288" i="5"/>
  <c r="U28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78" i="3" l="1"/>
  <c r="C277" i="3"/>
  <c r="D277" i="3"/>
  <c r="E277" i="3"/>
  <c r="F277" i="3"/>
  <c r="G277" i="3"/>
  <c r="H277" i="3"/>
  <c r="I277" i="3"/>
  <c r="J277" i="3"/>
  <c r="K277" i="3"/>
  <c r="L277" i="3"/>
  <c r="M277" i="3"/>
  <c r="N277" i="3"/>
  <c r="P277" i="3"/>
  <c r="Q277" i="3"/>
  <c r="R277" i="3"/>
  <c r="S277" i="3"/>
  <c r="G278" i="3"/>
  <c r="H278" i="3"/>
  <c r="M278" i="3"/>
  <c r="N278" i="3"/>
  <c r="L278" i="3" l="1"/>
  <c r="F278" i="3"/>
  <c r="K278" i="3"/>
  <c r="E278" i="3"/>
  <c r="O277" i="3"/>
  <c r="J278" i="3"/>
  <c r="D278" i="3"/>
  <c r="C278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97" i="5"/>
  <c r="R297" i="5"/>
  <c r="Q297" i="5"/>
  <c r="P297" i="5"/>
  <c r="O297" i="5"/>
  <c r="N297" i="5"/>
  <c r="M297" i="5"/>
  <c r="L297" i="5"/>
  <c r="K297" i="5"/>
  <c r="J297" i="5"/>
  <c r="I297" i="5"/>
  <c r="H297" i="5"/>
  <c r="G297" i="5"/>
  <c r="F297" i="5"/>
  <c r="E297" i="5"/>
  <c r="D297" i="5"/>
  <c r="C297" i="5"/>
  <c r="B297" i="5"/>
  <c r="U296" i="5"/>
  <c r="T296" i="5"/>
  <c r="U294" i="5"/>
  <c r="T29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9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9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96" i="5" s="1"/>
  <c r="R179" i="5"/>
  <c r="R296" i="5" s="1"/>
  <c r="Q179" i="5"/>
  <c r="Q296" i="5" s="1"/>
  <c r="P179" i="5"/>
  <c r="P296" i="5" s="1"/>
  <c r="O179" i="5"/>
  <c r="O296" i="5" s="1"/>
  <c r="N179" i="5"/>
  <c r="M179" i="5"/>
  <c r="M296" i="5" s="1"/>
  <c r="L179" i="5"/>
  <c r="L296" i="5" s="1"/>
  <c r="K179" i="5"/>
  <c r="K296" i="5" s="1"/>
  <c r="J179" i="5"/>
  <c r="J296" i="5" s="1"/>
  <c r="I179" i="5"/>
  <c r="I296" i="5" s="1"/>
  <c r="H179" i="5"/>
  <c r="G179" i="5"/>
  <c r="G296" i="5" s="1"/>
  <c r="F179" i="5"/>
  <c r="F296" i="5" s="1"/>
  <c r="E179" i="5"/>
  <c r="E296" i="5" s="1"/>
  <c r="D179" i="5"/>
  <c r="D296" i="5" s="1"/>
  <c r="C179" i="5"/>
  <c r="C29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95" i="5" s="1"/>
  <c r="G295" i="5"/>
  <c r="G312" i="5" s="1"/>
  <c r="M295" i="5"/>
  <c r="M312" i="5" s="1"/>
  <c r="H294" i="5"/>
  <c r="N294" i="5"/>
  <c r="N307" i="5" s="1"/>
  <c r="H295" i="5"/>
  <c r="N295" i="5"/>
  <c r="I294" i="5"/>
  <c r="I305" i="5" s="1"/>
  <c r="O294" i="5"/>
  <c r="O310" i="5" s="1"/>
  <c r="P294" i="5"/>
  <c r="P305" i="5" s="1"/>
  <c r="E294" i="5"/>
  <c r="E307" i="5" s="1"/>
  <c r="K294" i="5"/>
  <c r="K306" i="5" s="1"/>
  <c r="Q294" i="5"/>
  <c r="Q307" i="5" s="1"/>
  <c r="D294" i="5"/>
  <c r="D305" i="5" s="1"/>
  <c r="E295" i="5"/>
  <c r="E298" i="5" s="1"/>
  <c r="K295" i="5"/>
  <c r="K312" i="5" s="1"/>
  <c r="F294" i="5"/>
  <c r="F309" i="5" s="1"/>
  <c r="L294" i="5"/>
  <c r="L305" i="5" s="1"/>
  <c r="R294" i="5"/>
  <c r="R310" i="5" s="1"/>
  <c r="J294" i="5"/>
  <c r="J310" i="5" s="1"/>
  <c r="F295" i="5"/>
  <c r="F312" i="5" s="1"/>
  <c r="F313" i="5" s="1"/>
  <c r="L295" i="5"/>
  <c r="L312" i="5" s="1"/>
  <c r="G294" i="5"/>
  <c r="G309" i="5" s="1"/>
  <c r="M294" i="5"/>
  <c r="M309" i="5" s="1"/>
  <c r="S294" i="5"/>
  <c r="S306" i="5" s="1"/>
  <c r="Q192" i="5"/>
  <c r="E192" i="5"/>
  <c r="B192" i="5"/>
  <c r="N192" i="5"/>
  <c r="R295" i="5"/>
  <c r="S295" i="5"/>
  <c r="S312" i="5" s="1"/>
  <c r="B209" i="5"/>
  <c r="G209" i="5"/>
  <c r="W217" i="5"/>
  <c r="C294" i="5"/>
  <c r="C304" i="5" s="1"/>
  <c r="W213" i="5"/>
  <c r="Q295" i="5"/>
  <c r="Q312" i="5" s="1"/>
  <c r="H192" i="5"/>
  <c r="M209" i="5"/>
  <c r="R123" i="5"/>
  <c r="P123" i="5"/>
  <c r="Q209" i="5"/>
  <c r="E209" i="5"/>
  <c r="K209" i="5"/>
  <c r="T299" i="5"/>
  <c r="C209" i="5"/>
  <c r="I209" i="5"/>
  <c r="U299" i="5"/>
  <c r="B123" i="5"/>
  <c r="U123" i="5" s="1"/>
  <c r="D209" i="5"/>
  <c r="J209" i="5"/>
  <c r="P209" i="5"/>
  <c r="O123" i="5"/>
  <c r="S123" i="5"/>
  <c r="G310" i="5"/>
  <c r="G308" i="5"/>
  <c r="G304" i="5"/>
  <c r="G302" i="5"/>
  <c r="G305" i="5"/>
  <c r="G303" i="5"/>
  <c r="G298" i="5"/>
  <c r="M310" i="5"/>
  <c r="M303" i="5"/>
  <c r="M302" i="5"/>
  <c r="S308" i="5"/>
  <c r="S209" i="5"/>
  <c r="U121" i="5"/>
  <c r="M192" i="5"/>
  <c r="G192" i="5"/>
  <c r="S192" i="5"/>
  <c r="C295" i="5"/>
  <c r="C312" i="5" s="1"/>
  <c r="O295" i="5"/>
  <c r="O312" i="5" s="1"/>
  <c r="U298" i="5"/>
  <c r="E300" i="5"/>
  <c r="Q300" i="5"/>
  <c r="E305" i="5"/>
  <c r="Q305" i="5"/>
  <c r="F308" i="5"/>
  <c r="F306" i="5"/>
  <c r="F305" i="5"/>
  <c r="F302" i="5"/>
  <c r="F300" i="5"/>
  <c r="K309" i="5"/>
  <c r="I192" i="5"/>
  <c r="O200" i="5"/>
  <c r="O209" i="5" s="1"/>
  <c r="E309" i="5"/>
  <c r="E299" i="5"/>
  <c r="I295" i="5"/>
  <c r="I312" i="5" s="1"/>
  <c r="E302" i="5"/>
  <c r="K303" i="5"/>
  <c r="E306" i="5"/>
  <c r="K307" i="5"/>
  <c r="Q123" i="5"/>
  <c r="C192" i="5"/>
  <c r="O192" i="5"/>
  <c r="H307" i="5"/>
  <c r="H300" i="5"/>
  <c r="N310" i="5"/>
  <c r="N308" i="5"/>
  <c r="N306" i="5"/>
  <c r="N304" i="5"/>
  <c r="N303" i="5"/>
  <c r="D192" i="5"/>
  <c r="J192" i="5"/>
  <c r="P192" i="5"/>
  <c r="F209" i="5"/>
  <c r="L209" i="5"/>
  <c r="R209" i="5"/>
  <c r="D295" i="5"/>
  <c r="D312" i="5" s="1"/>
  <c r="J295" i="5"/>
  <c r="J312" i="5" s="1"/>
  <c r="P295" i="5"/>
  <c r="P312" i="5" s="1"/>
  <c r="B296" i="5"/>
  <c r="H296" i="5"/>
  <c r="H299" i="5" s="1"/>
  <c r="N296" i="5"/>
  <c r="F192" i="5"/>
  <c r="L192" i="5"/>
  <c r="R192" i="5"/>
  <c r="H209" i="5"/>
  <c r="N209" i="5"/>
  <c r="T298" i="5"/>
  <c r="I302" i="5" l="1"/>
  <c r="I304" i="5"/>
  <c r="R306" i="5"/>
  <c r="J299" i="5"/>
  <c r="J306" i="5"/>
  <c r="I308" i="5"/>
  <c r="F310" i="5"/>
  <c r="P300" i="5"/>
  <c r="D299" i="5"/>
  <c r="L302" i="5"/>
  <c r="P307" i="5"/>
  <c r="D306" i="5"/>
  <c r="L307" i="5"/>
  <c r="D307" i="5"/>
  <c r="L299" i="5"/>
  <c r="L308" i="5"/>
  <c r="K304" i="5"/>
  <c r="K299" i="5"/>
  <c r="M304" i="5"/>
  <c r="N299" i="5"/>
  <c r="N302" i="5"/>
  <c r="N309" i="5"/>
  <c r="K300" i="5"/>
  <c r="L300" i="5"/>
  <c r="L309" i="5"/>
  <c r="F299" i="5"/>
  <c r="F307" i="5"/>
  <c r="E303" i="5"/>
  <c r="D300" i="5"/>
  <c r="I307" i="5"/>
  <c r="M300" i="5"/>
  <c r="G300" i="5"/>
  <c r="G306" i="5"/>
  <c r="L303" i="5"/>
  <c r="M305" i="5"/>
  <c r="N305" i="5"/>
  <c r="E304" i="5"/>
  <c r="L306" i="5"/>
  <c r="K308" i="5"/>
  <c r="F304" i="5"/>
  <c r="J305" i="5"/>
  <c r="O302" i="5"/>
  <c r="M299" i="5"/>
  <c r="M307" i="5"/>
  <c r="G299" i="5"/>
  <c r="N298" i="5"/>
  <c r="M313" i="5"/>
  <c r="G313" i="5"/>
  <c r="K298" i="5"/>
  <c r="J300" i="5"/>
  <c r="D302" i="5"/>
  <c r="O303" i="5"/>
  <c r="F298" i="5"/>
  <c r="O300" i="5"/>
  <c r="O304" i="5"/>
  <c r="J313" i="5"/>
  <c r="J307" i="5"/>
  <c r="D308" i="5"/>
  <c r="O306" i="5"/>
  <c r="I306" i="5"/>
  <c r="I299" i="5"/>
  <c r="D313" i="5"/>
  <c r="Q308" i="5"/>
  <c r="O313" i="5"/>
  <c r="J302" i="5"/>
  <c r="J308" i="5"/>
  <c r="D303" i="5"/>
  <c r="D309" i="5"/>
  <c r="O305" i="5"/>
  <c r="O308" i="5"/>
  <c r="I300" i="5"/>
  <c r="I309" i="5"/>
  <c r="E312" i="5"/>
  <c r="E313" i="5" s="1"/>
  <c r="R298" i="5"/>
  <c r="K305" i="5"/>
  <c r="I313" i="5"/>
  <c r="L304" i="5"/>
  <c r="L310" i="5"/>
  <c r="K310" i="5"/>
  <c r="J303" i="5"/>
  <c r="J309" i="5"/>
  <c r="D304" i="5"/>
  <c r="D310" i="5"/>
  <c r="O307" i="5"/>
  <c r="O309" i="5"/>
  <c r="I303" i="5"/>
  <c r="I310" i="5"/>
  <c r="M306" i="5"/>
  <c r="M308" i="5"/>
  <c r="N300" i="5"/>
  <c r="Q304" i="5"/>
  <c r="E308" i="5"/>
  <c r="E310" i="5"/>
  <c r="R299" i="5"/>
  <c r="F303" i="5"/>
  <c r="K302" i="5"/>
  <c r="J304" i="5"/>
  <c r="O299" i="5"/>
  <c r="S305" i="5"/>
  <c r="M298" i="5"/>
  <c r="G307" i="5"/>
  <c r="L313" i="5"/>
  <c r="K313" i="5"/>
  <c r="H298" i="5"/>
  <c r="R300" i="5"/>
  <c r="P302" i="5"/>
  <c r="H304" i="5"/>
  <c r="P310" i="5"/>
  <c r="Q298" i="5"/>
  <c r="H306" i="5"/>
  <c r="L298" i="5"/>
  <c r="R305" i="5"/>
  <c r="P299" i="5"/>
  <c r="P306" i="5"/>
  <c r="S303" i="5"/>
  <c r="S307" i="5"/>
  <c r="H302" i="5"/>
  <c r="Q309" i="5"/>
  <c r="R307" i="5"/>
  <c r="S299" i="5"/>
  <c r="S309" i="5"/>
  <c r="P313" i="5"/>
  <c r="H303" i="5"/>
  <c r="H309" i="5"/>
  <c r="Q299" i="5"/>
  <c r="Q310" i="5"/>
  <c r="R302" i="5"/>
  <c r="R308" i="5"/>
  <c r="P303" i="5"/>
  <c r="P309" i="5"/>
  <c r="C306" i="5"/>
  <c r="S302" i="5"/>
  <c r="S310" i="5"/>
  <c r="Q313" i="5"/>
  <c r="Q306" i="5"/>
  <c r="R309" i="5"/>
  <c r="P304" i="5"/>
  <c r="S298" i="5"/>
  <c r="S304" i="5"/>
  <c r="H308" i="5"/>
  <c r="P308" i="5"/>
  <c r="H310" i="5"/>
  <c r="Q302" i="5"/>
  <c r="R303" i="5"/>
  <c r="Q303" i="5"/>
  <c r="H305" i="5"/>
  <c r="S313" i="5"/>
  <c r="R304" i="5"/>
  <c r="S300" i="5"/>
  <c r="C305" i="5"/>
  <c r="C307" i="5"/>
  <c r="C309" i="5"/>
  <c r="R312" i="5"/>
  <c r="R313" i="5" s="1"/>
  <c r="C299" i="5"/>
  <c r="C310" i="5"/>
  <c r="C308" i="5"/>
  <c r="C300" i="5"/>
  <c r="C302" i="5"/>
  <c r="C313" i="5"/>
  <c r="C303" i="5"/>
  <c r="N312" i="5"/>
  <c r="N313" i="5" s="1"/>
  <c r="O298" i="5"/>
  <c r="B312" i="5"/>
  <c r="H312" i="5"/>
  <c r="H313" i="5" s="1"/>
  <c r="I298" i="5"/>
  <c r="D298" i="5"/>
  <c r="P298" i="5"/>
  <c r="C298" i="5"/>
  <c r="J298" i="5"/>
  <c r="B196" i="3" l="1"/>
  <c r="B195" i="3" l="1"/>
  <c r="S194" i="3" l="1"/>
  <c r="R194" i="3"/>
  <c r="Q194" i="3"/>
  <c r="P194" i="3"/>
  <c r="O194" i="3"/>
  <c r="U194" i="3" l="1"/>
  <c r="B194" i="3"/>
  <c r="T194" i="3" l="1"/>
  <c r="B294" i="5" l="1"/>
  <c r="C175" i="3"/>
  <c r="C276" i="3"/>
  <c r="C188" i="3" l="1"/>
  <c r="B309" i="5"/>
  <c r="B303" i="5"/>
  <c r="B308" i="5"/>
  <c r="B302" i="5"/>
  <c r="B307" i="5"/>
  <c r="B300" i="5"/>
  <c r="B306" i="5"/>
  <c r="B298" i="5"/>
  <c r="B305" i="5"/>
  <c r="B310" i="5"/>
  <c r="B304" i="5"/>
  <c r="B299" i="5"/>
  <c r="B31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76" i="3"/>
  <c r="S279" i="3" s="1"/>
  <c r="R276" i="3"/>
  <c r="R279" i="3" s="1"/>
  <c r="Q276" i="3"/>
  <c r="Q279" i="3" s="1"/>
  <c r="P276" i="3"/>
  <c r="P279" i="3" s="1"/>
  <c r="O276" i="3"/>
  <c r="O279" i="3" s="1"/>
  <c r="N276" i="3"/>
  <c r="N279" i="3" s="1"/>
  <c r="M276" i="3"/>
  <c r="M279" i="3" s="1"/>
  <c r="L276" i="3"/>
  <c r="L279" i="3" s="1"/>
  <c r="K276" i="3"/>
  <c r="K279" i="3" s="1"/>
  <c r="J276" i="3"/>
  <c r="J279" i="3" s="1"/>
  <c r="I276" i="3"/>
  <c r="I279" i="3" s="1"/>
  <c r="H276" i="3"/>
  <c r="H279" i="3" s="1"/>
  <c r="G276" i="3"/>
  <c r="G279" i="3" s="1"/>
  <c r="F276" i="3"/>
  <c r="F279" i="3" s="1"/>
  <c r="E276" i="3"/>
  <c r="E279" i="3" s="1"/>
  <c r="D276" i="3"/>
  <c r="D279" i="3" s="1"/>
  <c r="C279" i="3"/>
  <c r="S289" i="3" l="1"/>
  <c r="R289" i="3"/>
  <c r="Q289" i="3"/>
  <c r="P289" i="3"/>
  <c r="O289" i="3"/>
  <c r="N289" i="3"/>
  <c r="M289" i="3"/>
  <c r="L289" i="3"/>
  <c r="K289" i="3"/>
  <c r="J289" i="3"/>
  <c r="I289" i="3"/>
  <c r="H289" i="3"/>
  <c r="G289" i="3"/>
  <c r="F289" i="3"/>
  <c r="E289" i="3"/>
  <c r="D289" i="3"/>
  <c r="C289" i="3"/>
  <c r="B289" i="3"/>
  <c r="D291" i="3" l="1"/>
  <c r="D292" i="3" s="1"/>
  <c r="F291" i="3"/>
  <c r="F292" i="3" s="1"/>
  <c r="H291" i="3"/>
  <c r="H292" i="3" s="1"/>
  <c r="J291" i="3"/>
  <c r="J292" i="3" s="1"/>
  <c r="L291" i="3"/>
  <c r="L292" i="3" s="1"/>
  <c r="N291" i="3"/>
  <c r="N292" i="3" s="1"/>
  <c r="E285" i="3"/>
  <c r="E288" i="3"/>
  <c r="E287" i="3"/>
  <c r="E286" i="3"/>
  <c r="E284" i="3"/>
  <c r="E283" i="3"/>
  <c r="E282" i="3"/>
  <c r="E281" i="3"/>
  <c r="G285" i="3"/>
  <c r="G288" i="3"/>
  <c r="G287" i="3"/>
  <c r="G286" i="3"/>
  <c r="G284" i="3"/>
  <c r="G283" i="3"/>
  <c r="G282" i="3"/>
  <c r="G281" i="3"/>
  <c r="K285" i="3"/>
  <c r="K288" i="3"/>
  <c r="K287" i="3"/>
  <c r="K286" i="3"/>
  <c r="K284" i="3"/>
  <c r="K283" i="3"/>
  <c r="K282" i="3"/>
  <c r="K281" i="3"/>
  <c r="M285" i="3"/>
  <c r="M288" i="3"/>
  <c r="M287" i="3"/>
  <c r="M286" i="3"/>
  <c r="M284" i="3"/>
  <c r="M283" i="3"/>
  <c r="M282" i="3"/>
  <c r="M281" i="3"/>
  <c r="Q285" i="3"/>
  <c r="Q288" i="3"/>
  <c r="Q287" i="3"/>
  <c r="Q286" i="3"/>
  <c r="Q284" i="3"/>
  <c r="Q283" i="3"/>
  <c r="Q282" i="3"/>
  <c r="Q281" i="3"/>
  <c r="S285" i="3"/>
  <c r="S288" i="3"/>
  <c r="S287" i="3"/>
  <c r="S286" i="3"/>
  <c r="S284" i="3"/>
  <c r="S283" i="3"/>
  <c r="S282" i="3"/>
  <c r="S281" i="3"/>
  <c r="B285" i="3"/>
  <c r="B288" i="3"/>
  <c r="B287" i="3"/>
  <c r="B286" i="3"/>
  <c r="B284" i="3"/>
  <c r="B283" i="3"/>
  <c r="B282" i="3"/>
  <c r="B281" i="3"/>
  <c r="D285" i="3"/>
  <c r="D288" i="3"/>
  <c r="D287" i="3"/>
  <c r="D286" i="3"/>
  <c r="D284" i="3"/>
  <c r="D283" i="3"/>
  <c r="D282" i="3"/>
  <c r="D281" i="3"/>
  <c r="F285" i="3"/>
  <c r="F288" i="3"/>
  <c r="F287" i="3"/>
  <c r="F286" i="3"/>
  <c r="F284" i="3"/>
  <c r="F283" i="3"/>
  <c r="F282" i="3"/>
  <c r="F281" i="3"/>
  <c r="H285" i="3"/>
  <c r="H288" i="3"/>
  <c r="H287" i="3"/>
  <c r="H286" i="3"/>
  <c r="H284" i="3"/>
  <c r="H283" i="3"/>
  <c r="H282" i="3"/>
  <c r="H281" i="3"/>
  <c r="J285" i="3"/>
  <c r="J288" i="3"/>
  <c r="J287" i="3"/>
  <c r="J286" i="3"/>
  <c r="J284" i="3"/>
  <c r="J283" i="3"/>
  <c r="J282" i="3"/>
  <c r="J281" i="3"/>
  <c r="L285" i="3"/>
  <c r="L288" i="3"/>
  <c r="L287" i="3"/>
  <c r="L286" i="3"/>
  <c r="L284" i="3"/>
  <c r="L283" i="3"/>
  <c r="L282" i="3"/>
  <c r="L281" i="3"/>
  <c r="N285" i="3"/>
  <c r="N288" i="3"/>
  <c r="N287" i="3"/>
  <c r="N286" i="3"/>
  <c r="N284" i="3"/>
  <c r="N283" i="3"/>
  <c r="N282" i="3"/>
  <c r="N281" i="3"/>
  <c r="P285" i="3"/>
  <c r="P288" i="3"/>
  <c r="P287" i="3"/>
  <c r="P286" i="3"/>
  <c r="P284" i="3"/>
  <c r="P283" i="3"/>
  <c r="P282" i="3"/>
  <c r="P281" i="3"/>
  <c r="R285" i="3"/>
  <c r="R288" i="3"/>
  <c r="R287" i="3"/>
  <c r="R286" i="3"/>
  <c r="R284" i="3"/>
  <c r="R283" i="3"/>
  <c r="R282" i="3"/>
  <c r="R281" i="3"/>
  <c r="C291" i="3"/>
  <c r="C292" i="3" s="1"/>
  <c r="E291" i="3"/>
  <c r="E292" i="3" s="1"/>
  <c r="G291" i="3"/>
  <c r="G292" i="3" s="1"/>
  <c r="I291" i="3"/>
  <c r="I292" i="3" s="1"/>
  <c r="K291" i="3"/>
  <c r="K292" i="3" s="1"/>
  <c r="M291" i="3"/>
  <c r="M292" i="3" s="1"/>
  <c r="C285" i="3"/>
  <c r="C288" i="3"/>
  <c r="C287" i="3"/>
  <c r="C286" i="3"/>
  <c r="C284" i="3"/>
  <c r="C283" i="3"/>
  <c r="C282" i="3"/>
  <c r="C281" i="3"/>
  <c r="I285" i="3"/>
  <c r="I288" i="3"/>
  <c r="I287" i="3"/>
  <c r="I286" i="3"/>
  <c r="I284" i="3"/>
  <c r="I283" i="3"/>
  <c r="I282" i="3"/>
  <c r="I281" i="3"/>
  <c r="O285" i="3"/>
  <c r="O288" i="3"/>
  <c r="O287" i="3"/>
  <c r="O286" i="3"/>
  <c r="O284" i="3"/>
  <c r="O283" i="3"/>
  <c r="O282" i="3"/>
  <c r="O281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77" i="3" l="1"/>
  <c r="T27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5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5" i="3" l="1"/>
  <c r="U266" i="3"/>
  <c r="U278" i="3"/>
  <c r="U277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78" i="3"/>
  <c r="O291" i="3"/>
  <c r="O292" i="3" s="1"/>
  <c r="L149" i="3"/>
  <c r="L123" i="3" s="1"/>
  <c r="L136" i="3" s="1"/>
  <c r="R278" i="3"/>
  <c r="R291" i="3"/>
  <c r="R292" i="3" s="1"/>
  <c r="S136" i="3"/>
  <c r="M149" i="3"/>
  <c r="B291" i="3"/>
  <c r="B292" i="3" s="1"/>
  <c r="Q278" i="3"/>
  <c r="Q291" i="3"/>
  <c r="Q292" i="3" s="1"/>
  <c r="B149" i="3"/>
  <c r="N149" i="3"/>
  <c r="P278" i="3"/>
  <c r="P291" i="3"/>
  <c r="P292" i="3" s="1"/>
  <c r="S278" i="3"/>
  <c r="S291" i="3"/>
  <c r="S292" i="3" s="1"/>
  <c r="J123" i="3"/>
  <c r="J136" i="3" s="1"/>
  <c r="K123" i="3"/>
  <c r="M123" i="3"/>
  <c r="U120" i="3"/>
  <c r="U267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<sst xmlns="http://schemas.openxmlformats.org/spreadsheetml/2006/main" count="735" uniqueCount="376">
  <si>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</si>
  <si>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</si>
  <si>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</si>
  <si>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</si>
  <si>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</si>
  <si>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</si>
  <si>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</si>
  <si>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</si>
  <si>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</si>
  <si>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</si>
  <si>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</si>
  <si>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</si>
  <si>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</si>
  <si>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</si>
  <si>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</si>
  <si>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</si>
  <si>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</si>
  <si>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</si>
  <si>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</si>
  <si>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</si>
  <si>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</si>
  <si>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</si>
  <si>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</si>
  <si>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</si>
  <si>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</si>
  <si>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</si>
  <si>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</si>
  <si>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</si>
  <si>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</si>
  <si>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</si>
  <si>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</si>
  <si>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</si>
  <si>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</si>
  <si>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</si>
  <si>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</si>
  <si>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</si>
  <si>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</si>
  <si>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</si>
  <si>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</si>
  <si>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</si>
  <si>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</si>
  <si>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</si>
  <si>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</si>
  <si>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</si>
  <si>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</si>
  <si>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</si>
  <si>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</si>
  <si>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</si>
  <si>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</si>
  <si>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</si>
  <si>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</si>
  <si>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</si>
  <si>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</si>
  <si>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</si>
  <si>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</si>
  <si>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</si>
  <si>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</si>
  <si>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</si>
  <si>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</si>
  <si>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</si>
  <si>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</si>
  <si>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</si>
  <si>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</si>
  <si>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</si>
  <si>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</si>
  <si>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</si>
  <si>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</si>
  <si>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</si>
  <si>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</si>
  <si>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</si>
  <si>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</si>
  <si>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</si>
  <si>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</si>
  <si>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</si>
  <si>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</si>
  <si>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</si>
  <si>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</si>
  <si>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</si>
  <si>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</si>
  <si>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</si>
  <si>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</si>
  <si>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</si>
  <si>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</si>
  <si>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</si>
  <si>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</si>
  <si>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</si>
  <si>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</si>
  <si>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</si>
  <si>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</si>
  <si>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</si>
  <si>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</si>
  <si>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</si>
  <si>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</si>
  <si>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</si>
  <si>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</si>
  <si>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</si>
  <si>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</si>
  <si>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</si>
  <si>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</si>
  <si>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</si>
  <si>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</si>
  <si>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</si>
  <si>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</si>
  <si>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</si>
  <si>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</si>
  <si>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</si>
  <si>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</si>
  <si>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</si>
  <si>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</si>
  <si>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</si>
  <si>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</si>
  <si>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</si>
  <si>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</si>
  <si>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</si>
  <si>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</si>
  <si>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</si>
  <si>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</si>
  <si>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</si>
  <si>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</si>
  <si>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</si>
  <si>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</si>
  <si>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</si>
  <si>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</si>
  <si>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</si>
  <si>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</si>
  <si>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</si>
  <si>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</si>
  <si>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</si>
  <si>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</si>
  <si>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</si>
  <si>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</si>
  <si>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</si>
  <si>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</si>
  <si>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</si>
  <si>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</si>
  <si>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</si>
  <si>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</si>
  <si>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</si>
  <si>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</si>
  <si>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</si>
  <si>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</si>
  <si>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</si>
  <si>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</si>
  <si>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</si>
  <si>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</si>
  <si>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</si>
  <si>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</si>
  <si>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</si>
  <si>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</si>
  <si>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</si>
  <si>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</si>
  <si>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</si>
  <si>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</si>
  <si>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</si>
  <si>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</si>
  <si>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</si>
  <si>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</si>
  <si>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</si>
  <si>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</si>
  <si>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</si>
  <si>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</si>
  <si>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</si>
  <si>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</si>
  <si>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</si>
  <si>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</si>
  <si>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</si>
  <si>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</si>
  <si>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</si>
  <si>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</si>
  <si>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</si>
  <si>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</si>
  <si>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</si>
  <si>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</si>
  <si>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</si>
  <si>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</si>
  <si>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</si>
  <si>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</si>
  <si>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</si>
  <si>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</si>
  <si>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</si>
  <si>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</si>
  <si>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</si>
  <si>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</si>
  <si>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</si>
  <si>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</si>
  <si>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</si>
  <si>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</si>
  <si>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</si>
  <si>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</si>
  <si>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</si>
  <si>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</si>
  <si>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</si>
  <si>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</si>
  <si>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</si>
  <si>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</si>
  <si>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</si>
  <si>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</si>
  <si>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</si>
  <si>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</si>
  <si>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</si>
  <si>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</si>
  <si>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</si>
  <si>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</si>
  <si>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</si>
  <si>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</si>
  <si>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</si>
  <si>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</si>
  <si>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</si>
  <si>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</si>
  <si>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</si>
  <si>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</si>
  <si>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</si>
  <si>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</si>
  <si>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</si>
  <si>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</si>
  <si>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</si>
  <si>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</si>
  <si>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</si>
  <si>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</si>
  <si>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</si>
  <si>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</si>
  <si>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</si>
  <si>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</si>
  <si>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</si>
  <si>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</si>
  <si>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</si>
  <si>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</si>
  <si>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</si>
  <si>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</si>
  <si>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</si>
  <si>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</si>
  <si>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</si>
  <si>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</si>
  <si>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</si>
  <si>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</si>
  <si>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</si>
  <si>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</si>
  <si>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</si>
  <si>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</si>
  <si>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</si>
  <si>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</si>
  <si>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</si>
  <si>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</si>
  <si>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</si>
  <si>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</si>
  <si>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</si>
  <si>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</si>
  <si>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</si>
  <si>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</si>
  <si>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</si>
  <si>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</si>
  <si>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</si>
  <si>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</si>
  <si>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</si>
  <si>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</si>
  <si>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</si>
  <si>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</si>
  <si>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</si>
  <si>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</si>
  <si>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</si>
  <si>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</si>
  <si>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</si>
  <si>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</si>
  <si>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</si>
  <si>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</si>
  <si>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</si>
  <si>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</si>
  <si>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</si>
  <si>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</si>
  <si>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</si>
  <si>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</si>
  <si>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</si>
  <si>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</si>
  <si>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</si>
  <si>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</si>
  <si>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</si>
  <si>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</si>
  <si>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</si>
  <si>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</si>
  <si>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</si>
  <si>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</si>
  <si>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</si>
  <si>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</si>
  <si>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</si>
  <si>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</si>
  <si>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</si>
  <si>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</si>
  <si>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</si>
  <si>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</si>
  <si>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</si>
  <si>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</si>
  <si>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</si>
  <si>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</si>
  <si>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</si>
  <si>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</si>
  <si>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</si>
  <si>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</si>
  <si>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</si>
  <si>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</si>
  <si>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</si>
  <si>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</si>
  <si>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</si>
  <si>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</si>
  <si>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</si>
  <si>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</si>
  <si>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</si>
  <si>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</si>
  <si>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</si>
  <si>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</si>
  <si>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</si>
  <si>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</si>
  <si>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</si>
  <si>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</si>
  <si>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</si>
  <si>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</si>
  <si>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</si>
  <si>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</si>
  <si>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</si>
  <si>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</si>
  <si>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</si>
  <si>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</si>
  <si>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</si>
  <si>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</si>
  <si>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</si>
  <si>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</si>
  <si>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</si>
  <si>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</si>
  <si>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</si>
  <si>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</si>
  <si>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</si>
  <si>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</si>
  <si>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</si>
  <si>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</si>
  <si>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</si>
  <si>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</si>
  <si>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</si>
  <si>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</si>
  <si>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</si>
  <si>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</si>
  <si>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</si>
  <si>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</si>
  <si>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</si>
  <si>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</si>
  <si>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</si>
  <si>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</si>
  <si>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</si>
  <si>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</si>
  <si>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</si>
  <si>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</si>
  <si>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</si>
  <si>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</si>
  <si>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</si>
  <si>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</si>
  <si>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</si>
  <si>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</si>
  <si>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</si>
  <si>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</si>
  <si>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</si>
  <si>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</si>
  <si>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</si>
  <si>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</si>
  <si>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</si>
  <si>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</si>
  <si>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</si>
  <si>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</si>
  <si>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</si>
  <si>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</si>
  <si>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</si>
  <si>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2023년 3분기 건설수주액분석</t>
    <phoneticPr fontId="13" type="noConversion"/>
  </si>
  <si>
    <t>2023. 10</t>
    <phoneticPr fontId="13" type="noConversion"/>
  </si>
  <si>
    <t>2023년 11월 건설수주액분석</t>
    <phoneticPr fontId="13" type="noConversion"/>
  </si>
  <si>
    <t>2023. 11</t>
    <phoneticPr fontId="13" type="noConversion"/>
  </si>
  <si>
    <t>연도별 11월 누계수주액 분석</t>
    <phoneticPr fontId="13" type="noConversion"/>
  </si>
  <si>
    <t>23.11월누적</t>
    <phoneticPr fontId="12" type="noConversion"/>
  </si>
  <si>
    <t>22.11월 누적</t>
    <phoneticPr fontId="12" type="noConversion"/>
  </si>
  <si>
    <t>21.11월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</si>
</sst>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07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176" fontId="14" fillId="11" borderId="85" xfId="0" applyNumberFormat="1" applyFont="1" applyFill="1" applyBorder="1" applyAlignment="1">
      <alignment horizontal="right" vertical="center"/>
    </xf>
    <xf numFmtId="178" fontId="7" fillId="11" borderId="1" xfId="84" applyNumberFormat="1" applyFont="1" applyFill="1" applyBorder="1" applyAlignment="1"/>
    <xf numFmtId="178" fontId="7" fillId="11" borderId="40" xfId="84" applyNumberFormat="1" applyFont="1" applyFill="1" applyBorder="1" applyAlignment="1"/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4"/>
  <sheetViews>
    <sheetView tabSelected="1" zoomScale="115" zoomScaleNormal="115" zoomScaleSheetLayoutView="70" workbookViewId="0">
      <pane ySplit="5" topLeftCell="A258" activePane="bottomLeft" state="frozen"/>
      <selection pane="bottomLeft" activeCell="A264" sqref="A264:XFD27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602" t="s">
        <v>370</v>
      </c>
      <c r="B1" s="602"/>
      <c r="C1" s="602"/>
      <c r="D1" s="602"/>
      <c r="E1" s="602"/>
      <c r="F1" s="602"/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599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600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601"/>
    </row>
    <row r="6" spans="1:21" ht="17.25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U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si="12"/>
        <v>20218.484750144282</v>
      </c>
      <c r="X194" s="163"/>
    </row>
    <row r="195" spans="1:24" s="156" customFormat="1" ht="18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523"/>
      <c r="X201" s="355"/>
    </row>
    <row r="202" spans="1:24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customHeight="1">
      <c r="A214" s="295" t="s">
        <v>295</v>
      </c>
      <c r="B214" s="402">
        <f t="shared" ref="B214:U214" si="14">SUM(B202:B213)</f>
        <v>1660352.0292158141</v>
      </c>
      <c r="C214" s="402">
        <f t="shared" si="14"/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7">
        <f t="shared" si="14"/>
        <v>0</v>
      </c>
      <c r="U214" s="407">
        <f t="shared" si="14"/>
        <v>0</v>
      </c>
      <c r="X214" s="163"/>
    </row>
    <row r="215" spans="1:24" s="156" customFormat="1" ht="18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customHeight="1">
      <c r="A227" s="295" t="s">
        <v>313</v>
      </c>
      <c r="B227" s="402">
        <f t="shared" ref="B227:U227" si="15">SUM(B215:B226)</f>
        <v>1940749.8935410336</v>
      </c>
      <c r="C227" s="402">
        <f t="shared" si="15"/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7">
        <f t="shared" si="15"/>
        <v>0</v>
      </c>
      <c r="U227" s="407">
        <f t="shared" si="15"/>
        <v>0</v>
      </c>
      <c r="X227" s="163"/>
    </row>
    <row r="228" spans="1:24" s="490" customFormat="1" ht="18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customHeight="1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490" customFormat="1" ht="18" customHeight="1">
      <c r="A235" s="592" t="s">
        <v>324</v>
      </c>
      <c r="B235" s="485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132916.55232427304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489"/>
      <c r="U235" s="557"/>
      <c r="X235" s="491"/>
    </row>
    <row r="236" spans="1:24" s="490" customFormat="1" ht="18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57"/>
      <c r="X236" s="491"/>
    </row>
    <row r="237" spans="1:24" s="490" customFormat="1" ht="18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57"/>
      <c r="X237" s="491"/>
    </row>
    <row r="238" spans="1:24" s="531" customFormat="1" ht="18" customHeight="1">
      <c r="A238" s="526" t="s">
        <v>329</v>
      </c>
      <c r="B238" s="527">
        <v>178747.92022788993</v>
      </c>
      <c r="C238" s="528">
        <v>42978.5</v>
      </c>
      <c r="D238" s="528">
        <v>26886.240000000002</v>
      </c>
      <c r="E238" s="528">
        <v>861.8</v>
      </c>
      <c r="F238" s="528">
        <v>16092.26</v>
      </c>
      <c r="G238" s="528">
        <v>4009.07</v>
      </c>
      <c r="H238" s="528">
        <v>12083.19</v>
      </c>
      <c r="I238" s="528">
        <v>135769.42022788993</v>
      </c>
      <c r="J238" s="528">
        <v>29005.979646617448</v>
      </c>
      <c r="K238" s="528">
        <v>10325.19</v>
      </c>
      <c r="L238" s="529">
        <v>106763.4405812725</v>
      </c>
      <c r="M238" s="529">
        <v>58221.251095789106</v>
      </c>
      <c r="N238" s="529">
        <v>48542.189485483395</v>
      </c>
      <c r="O238" s="529">
        <v>55892.21964661745</v>
      </c>
      <c r="P238" s="529">
        <v>11186.99</v>
      </c>
      <c r="Q238" s="529">
        <v>122855.70058127251</v>
      </c>
      <c r="R238" s="529">
        <v>62230.321095789106</v>
      </c>
      <c r="S238" s="533">
        <v>60625.37948548339</v>
      </c>
      <c r="T238" s="530"/>
      <c r="U238" s="558"/>
      <c r="X238" s="532"/>
    </row>
    <row r="239" spans="1:24" s="490" customFormat="1" ht="18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57"/>
      <c r="X239" s="491"/>
    </row>
    <row r="240" spans="1:24" s="497" customFormat="1" ht="18" customHeight="1">
      <c r="A240" s="295" t="s">
        <v>334</v>
      </c>
      <c r="B240" s="495">
        <f t="shared" ref="B240:S240" si="16">SUM(B228:B239)</f>
        <v>2119881.725304245</v>
      </c>
      <c r="C240" s="495">
        <f t="shared" si="16"/>
        <v>560177.46</v>
      </c>
      <c r="D240" s="495">
        <f t="shared" si="16"/>
        <v>356271.13999999996</v>
      </c>
      <c r="E240" s="495">
        <f t="shared" si="16"/>
        <v>16344.463418501138</v>
      </c>
      <c r="F240" s="495">
        <f t="shared" si="16"/>
        <v>203906.32</v>
      </c>
      <c r="G240" s="495">
        <f t="shared" si="16"/>
        <v>46735.28</v>
      </c>
      <c r="H240" s="495">
        <f t="shared" si="16"/>
        <v>157171.04</v>
      </c>
      <c r="I240" s="495">
        <f t="shared" si="16"/>
        <v>1559704.2653042453</v>
      </c>
      <c r="J240" s="495">
        <f t="shared" si="16"/>
        <v>179801.67449624505</v>
      </c>
      <c r="K240" s="495">
        <f t="shared" si="16"/>
        <v>88665.613418501162</v>
      </c>
      <c r="L240" s="495">
        <f t="shared" si="16"/>
        <v>1379902.5908080004</v>
      </c>
      <c r="M240" s="495">
        <f t="shared" si="16"/>
        <v>785641.40395795112</v>
      </c>
      <c r="N240" s="495">
        <f t="shared" si="16"/>
        <v>594261.18685004895</v>
      </c>
      <c r="O240" s="495">
        <f t="shared" si="16"/>
        <v>536072.814496245</v>
      </c>
      <c r="P240" s="495">
        <f t="shared" si="16"/>
        <v>105010.07683700229</v>
      </c>
      <c r="Q240" s="495">
        <f t="shared" si="16"/>
        <v>1583808.9108080002</v>
      </c>
      <c r="R240" s="495">
        <f t="shared" si="16"/>
        <v>832376.68395795114</v>
      </c>
      <c r="S240" s="499">
        <f t="shared" si="16"/>
        <v>751432.2268500491</v>
      </c>
      <c r="T240" s="496"/>
      <c r="U240" s="559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57"/>
      <c r="X241" s="491"/>
    </row>
    <row r="242" spans="1:24" s="490" customFormat="1" ht="18" customHeight="1">
      <c r="A242" s="430" t="s">
        <v>335</v>
      </c>
      <c r="B242" s="485">
        <v>141011.18088063435</v>
      </c>
      <c r="C242" s="486">
        <v>41298.25</v>
      </c>
      <c r="D242" s="486">
        <v>32017.1</v>
      </c>
      <c r="E242" s="486">
        <v>1742.07</v>
      </c>
      <c r="F242" s="486">
        <v>9281.15</v>
      </c>
      <c r="G242" s="486">
        <v>1681.02</v>
      </c>
      <c r="H242" s="486">
        <v>7600.13</v>
      </c>
      <c r="I242" s="486">
        <v>99712.930880634332</v>
      </c>
      <c r="J242" s="486">
        <v>8939.0502657600937</v>
      </c>
      <c r="K242" s="486">
        <v>3578.34</v>
      </c>
      <c r="L242" s="487">
        <v>90773.880614874244</v>
      </c>
      <c r="M242" s="487">
        <v>49027.828014077575</v>
      </c>
      <c r="N242" s="487">
        <v>41746.052600796676</v>
      </c>
      <c r="O242" s="487">
        <v>40956.150265760094</v>
      </c>
      <c r="P242" s="487">
        <v>5320.41</v>
      </c>
      <c r="Q242" s="487">
        <v>100055.03061487425</v>
      </c>
      <c r="R242" s="487">
        <v>50708.848014077572</v>
      </c>
      <c r="S242" s="488">
        <v>49346.182600796681</v>
      </c>
      <c r="T242" s="489"/>
      <c r="U242" s="557"/>
      <c r="X242" s="491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57"/>
      <c r="X248" s="491"/>
    </row>
    <row r="249" spans="1:24" s="490" customFormat="1" ht="18" customHeight="1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57"/>
      <c r="X249" s="491"/>
    </row>
    <row r="250" spans="1:24" s="490" customFormat="1" ht="18" customHeight="1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57"/>
      <c r="X250" s="491"/>
    </row>
    <row r="251" spans="1:24" s="531" customFormat="1" ht="18" customHeight="1">
      <c r="A251" s="526" t="s">
        <v>349</v>
      </c>
      <c r="B251" s="527">
        <v>172723.23498929423</v>
      </c>
      <c r="C251" s="528">
        <v>39177.1</v>
      </c>
      <c r="D251" s="528">
        <v>22206.7</v>
      </c>
      <c r="E251" s="528">
        <v>1024.02</v>
      </c>
      <c r="F251" s="528">
        <v>16970.400000000001</v>
      </c>
      <c r="G251" s="528">
        <v>2961.93</v>
      </c>
      <c r="H251" s="528">
        <v>14008.47</v>
      </c>
      <c r="I251" s="528">
        <v>133546.13498929422</v>
      </c>
      <c r="J251" s="528">
        <v>22366.963440236425</v>
      </c>
      <c r="K251" s="528">
        <v>9495.66</v>
      </c>
      <c r="L251" s="529">
        <v>111179.17154905779</v>
      </c>
      <c r="M251" s="529">
        <v>64470.839935657503</v>
      </c>
      <c r="N251" s="529">
        <v>46708.331613400296</v>
      </c>
      <c r="O251" s="529">
        <v>44573.663440236429</v>
      </c>
      <c r="P251" s="529">
        <v>10519.68</v>
      </c>
      <c r="Q251" s="529">
        <v>128149.57154905779</v>
      </c>
      <c r="R251" s="529">
        <v>67432.769935657503</v>
      </c>
      <c r="S251" s="533">
        <v>60716.801613400297</v>
      </c>
      <c r="T251" s="530"/>
      <c r="U251" s="558"/>
      <c r="X251" s="532"/>
    </row>
    <row r="252" spans="1:24" s="490" customFormat="1" ht="18" customHeight="1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57"/>
      <c r="X252" s="491"/>
    </row>
    <row r="253" spans="1:24" s="483" customFormat="1" ht="18" customHeight="1">
      <c r="A253" s="295" t="s">
        <v>351</v>
      </c>
      <c r="B253" s="562">
        <f>SUM(B241:B252)</f>
        <v>2297489.9692692319</v>
      </c>
      <c r="C253" s="562">
        <f t="shared" ref="C253:S253" si="17">SUM(C241:C252)</f>
        <v>568563.01</v>
      </c>
      <c r="D253" s="562">
        <f t="shared" si="17"/>
        <v>363409.97000000003</v>
      </c>
      <c r="E253" s="562">
        <f t="shared" si="17"/>
        <v>36811.089487711877</v>
      </c>
      <c r="F253" s="562">
        <f t="shared" si="17"/>
        <v>205153.03999999998</v>
      </c>
      <c r="G253" s="562">
        <f t="shared" si="17"/>
        <v>52040.75</v>
      </c>
      <c r="H253" s="562">
        <f t="shared" si="17"/>
        <v>153112.29</v>
      </c>
      <c r="I253" s="562">
        <f t="shared" si="17"/>
        <v>1728926.9592692317</v>
      </c>
      <c r="J253" s="562">
        <f t="shared" si="17"/>
        <v>246269.85262990487</v>
      </c>
      <c r="K253" s="562">
        <f t="shared" si="17"/>
        <v>151113.15554900866</v>
      </c>
      <c r="L253" s="562">
        <f t="shared" si="17"/>
        <v>1482657.106639327</v>
      </c>
      <c r="M253" s="562">
        <f t="shared" si="17"/>
        <v>808133.16723160481</v>
      </c>
      <c r="N253" s="562">
        <f t="shared" si="17"/>
        <v>674523.93940772221</v>
      </c>
      <c r="O253" s="562">
        <f t="shared" si="17"/>
        <v>609679.82262990484</v>
      </c>
      <c r="P253" s="562">
        <f t="shared" si="17"/>
        <v>187924.24503672056</v>
      </c>
      <c r="Q253" s="562">
        <f t="shared" si="17"/>
        <v>1687810.1466393268</v>
      </c>
      <c r="R253" s="562">
        <f t="shared" si="17"/>
        <v>860173.91723160469</v>
      </c>
      <c r="S253" s="563">
        <f t="shared" si="17"/>
        <v>827636.22940772201</v>
      </c>
      <c r="T253" s="482"/>
      <c r="U253" s="560"/>
      <c r="X253" s="484"/>
    </row>
    <row r="254" spans="1:24" s="490" customFormat="1" ht="18" customHeight="1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57">
        <v>51766.416136696491</v>
      </c>
      <c r="T254" s="489"/>
      <c r="U254" s="557"/>
      <c r="X254" s="491"/>
    </row>
    <row r="255" spans="1:24" s="490" customFormat="1" ht="18" customHeight="1">
      <c r="A255" s="430" t="s">
        <v>354</v>
      </c>
      <c r="B255" s="485">
        <v>134494.00008026819</v>
      </c>
      <c r="C255" s="485">
        <v>39959.78</v>
      </c>
      <c r="D255" s="485">
        <v>30281.42</v>
      </c>
      <c r="E255" s="485">
        <v>1443.57</v>
      </c>
      <c r="F255" s="485">
        <v>9678.36</v>
      </c>
      <c r="G255" s="485">
        <v>2397.4499999999998</v>
      </c>
      <c r="H255" s="485">
        <v>7280.91</v>
      </c>
      <c r="I255" s="485">
        <v>94534.220080268191</v>
      </c>
      <c r="J255" s="485">
        <v>7023.5957756673897</v>
      </c>
      <c r="K255" s="485">
        <v>4698.87</v>
      </c>
      <c r="L255" s="485">
        <v>87510.624304600802</v>
      </c>
      <c r="M255" s="485">
        <v>34206.884221552922</v>
      </c>
      <c r="N255" s="485">
        <v>53303.74008304788</v>
      </c>
      <c r="O255" s="485">
        <v>37305.015775667394</v>
      </c>
      <c r="P255" s="485">
        <v>6142.44</v>
      </c>
      <c r="Q255" s="485">
        <v>97188.984304600803</v>
      </c>
      <c r="R255" s="485">
        <v>36604.334221552919</v>
      </c>
      <c r="S255" s="557">
        <v>60584.650083047876</v>
      </c>
      <c r="T255" s="489"/>
      <c r="U255" s="557"/>
      <c r="X255" s="491"/>
    </row>
    <row r="256" spans="1:24" s="490" customFormat="1" ht="18" customHeight="1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>
      <c r="A260" s="430" t="s">
        <v>364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90" customFormat="1" ht="18" customHeight="1">
      <c r="A261" s="430" t="s">
        <v>365</v>
      </c>
      <c r="B261" s="485">
        <v>88097.896458267322</v>
      </c>
      <c r="C261" s="485">
        <v>32338.080000000002</v>
      </c>
      <c r="D261" s="485">
        <v>14177.14</v>
      </c>
      <c r="E261" s="485">
        <v>782.3</v>
      </c>
      <c r="F261" s="485">
        <v>18160.939999999999</v>
      </c>
      <c r="G261" s="485">
        <v>6801.16</v>
      </c>
      <c r="H261" s="485">
        <v>11359.78</v>
      </c>
      <c r="I261" s="485">
        <v>55759.816458267327</v>
      </c>
      <c r="J261" s="485">
        <v>6942.2113585704019</v>
      </c>
      <c r="K261" s="485">
        <v>3090.93</v>
      </c>
      <c r="L261" s="485">
        <v>48817.605099696928</v>
      </c>
      <c r="M261" s="485">
        <v>29139.111798061938</v>
      </c>
      <c r="N261" s="485">
        <v>19678.493301634986</v>
      </c>
      <c r="O261" s="485">
        <v>21119.351358570402</v>
      </c>
      <c r="P261" s="485">
        <v>3873.23</v>
      </c>
      <c r="Q261" s="485">
        <v>66978.54509969693</v>
      </c>
      <c r="R261" s="485">
        <v>35940.271798061935</v>
      </c>
      <c r="S261" s="557">
        <v>31038.273301634985</v>
      </c>
      <c r="T261" s="489"/>
      <c r="U261" s="557"/>
      <c r="X261" s="491"/>
    </row>
    <row r="262" spans="1:24" s="490" customFormat="1" ht="18" customHeight="1">
      <c r="A262" s="430" t="s">
        <v>366</v>
      </c>
      <c r="B262" s="485">
        <v>135660.74969902536</v>
      </c>
      <c r="C262" s="485">
        <v>23790.58</v>
      </c>
      <c r="D262" s="485">
        <v>12738.85</v>
      </c>
      <c r="E262" s="485">
        <v>909.17</v>
      </c>
      <c r="F262" s="485">
        <v>11051.73</v>
      </c>
      <c r="G262" s="485">
        <v>831.54</v>
      </c>
      <c r="H262" s="485">
        <v>10220.19</v>
      </c>
      <c r="I262" s="485">
        <v>111870.16969902535</v>
      </c>
      <c r="J262" s="485">
        <v>34911.606059617683</v>
      </c>
      <c r="K262" s="485">
        <v>13530.56</v>
      </c>
      <c r="L262" s="485">
        <v>76958.563639407686</v>
      </c>
      <c r="M262" s="485">
        <v>50441.122499983336</v>
      </c>
      <c r="N262" s="485">
        <v>26517.44113942434</v>
      </c>
      <c r="O262" s="485">
        <v>47650.456059617682</v>
      </c>
      <c r="P262" s="485">
        <v>14439.73</v>
      </c>
      <c r="Q262" s="485">
        <v>88010.293639407682</v>
      </c>
      <c r="R262" s="485">
        <v>51272.662499983337</v>
      </c>
      <c r="S262" s="557">
        <v>36737.631139424338</v>
      </c>
      <c r="T262" s="489"/>
      <c r="U262" s="557"/>
      <c r="X262" s="491"/>
    </row>
    <row r="263" spans="1:24" s="490" customFormat="1" ht="18" customHeight="1">
      <c r="A263" s="430" t="s">
        <v>369</v>
      </c>
      <c r="B263" s="485">
        <v>141728.69167904154</v>
      </c>
      <c r="C263" s="485">
        <v>33589.86</v>
      </c>
      <c r="D263" s="485">
        <v>14155.69</v>
      </c>
      <c r="E263" s="485">
        <v>1100.26</v>
      </c>
      <c r="F263" s="485">
        <v>19434.169999999998</v>
      </c>
      <c r="G263" s="485">
        <v>5091.38</v>
      </c>
      <c r="H263" s="485">
        <v>14342.79</v>
      </c>
      <c r="I263" s="485">
        <v>108138.83167904156</v>
      </c>
      <c r="J263" s="485">
        <v>13423.781793859696</v>
      </c>
      <c r="K263" s="485">
        <v>4287.0943963135451</v>
      </c>
      <c r="L263" s="485">
        <v>94715.049885181856</v>
      </c>
      <c r="M263" s="485">
        <v>57608.613094646251</v>
      </c>
      <c r="N263" s="485">
        <v>37106.436790535605</v>
      </c>
      <c r="O263" s="485">
        <v>27579.471793859699</v>
      </c>
      <c r="P263" s="485">
        <v>5387.3543963135453</v>
      </c>
      <c r="Q263" s="485">
        <v>114149.21988518185</v>
      </c>
      <c r="R263" s="485">
        <v>62699.993094646248</v>
      </c>
      <c r="S263" s="557">
        <v>51449.226790535606</v>
      </c>
      <c r="T263" s="489"/>
      <c r="U263" s="557"/>
      <c r="X263" s="491"/>
    </row>
    <row r="264" spans="1:24" s="531" customFormat="1" ht="18" customHeight="1">
      <c r="A264" s="526" t="s">
        <v>371</v>
      </c>
      <c r="B264" s="527">
        <v>127767</v>
      </c>
      <c r="C264" s="527">
        <v>41447.75</v>
      </c>
      <c r="D264" s="527">
        <v>20405.810000000001</v>
      </c>
      <c r="E264" s="527">
        <v>831.98</v>
      </c>
      <c r="F264" s="527">
        <v>21041.94</v>
      </c>
      <c r="G264" s="527">
        <v>6930.98</v>
      </c>
      <c r="H264" s="527">
        <v>14110.96</v>
      </c>
      <c r="I264" s="527">
        <v>86319.532938065211</v>
      </c>
      <c r="J264" s="527">
        <v>11531.039590988865</v>
      </c>
      <c r="K264" s="527">
        <v>6774.240211619177</v>
      </c>
      <c r="L264" s="527">
        <v>74788.49334707635</v>
      </c>
      <c r="M264" s="527">
        <v>49571.341006217859</v>
      </c>
      <c r="N264" s="596">
        <v>25217.15234085848</v>
      </c>
      <c r="O264" s="597">
        <v>31936.849590988866</v>
      </c>
      <c r="P264" s="597">
        <v>7606.2202116191775</v>
      </c>
      <c r="Q264" s="597">
        <v>95830.433347076352</v>
      </c>
      <c r="R264" s="597">
        <v>56502.321006217862</v>
      </c>
      <c r="S264" s="598">
        <v>39328.112340858483</v>
      </c>
      <c r="T264" s="530"/>
      <c r="U264" s="558"/>
      <c r="X264" s="532"/>
    </row>
    <row r="265" spans="1:24" s="181" customFormat="1" ht="18" customHeight="1">
      <c r="A265" s="362" t="s">
        <v>155</v>
      </c>
      <c r="B265" s="363">
        <f>(B264-B263)/B263*100</f>
        <v>-9.8509987735293247</v>
      </c>
      <c r="C265" s="363">
        <f t="shared" ref="C265:S265" si="18">(C264-C263)/C263*100</f>
        <v>23.393637246478548</v>
      </c>
      <c r="D265" s="363">
        <f t="shared" si="18"/>
        <v>44.152704672114183</v>
      </c>
      <c r="E265" s="363">
        <f t="shared" si="18"/>
        <v>-24.383327577118134</v>
      </c>
      <c r="F265" s="363">
        <f t="shared" si="18"/>
        <v>8.2729028304270287</v>
      </c>
      <c r="G265" s="363">
        <f t="shared" si="18"/>
        <v>36.131657821651487</v>
      </c>
      <c r="H265" s="363">
        <f t="shared" si="18"/>
        <v>-1.6163521881028848</v>
      </c>
      <c r="I265" s="363">
        <f t="shared" si="18"/>
        <v>-20.177117139323741</v>
      </c>
      <c r="J265" s="363">
        <f t="shared" si="18"/>
        <v>-14.099917831922815</v>
      </c>
      <c r="K265" s="363">
        <f t="shared" si="18"/>
        <v>58.014720120096221</v>
      </c>
      <c r="L265" s="363">
        <f t="shared" si="18"/>
        <v>-21.038426904975964</v>
      </c>
      <c r="M265" s="363">
        <f t="shared" si="18"/>
        <v>-13.951511165915084</v>
      </c>
      <c r="N265" s="363">
        <f t="shared" si="18"/>
        <v>-32.041029745840795</v>
      </c>
      <c r="O265" s="363">
        <f t="shared" si="18"/>
        <v>15.799351886424798</v>
      </c>
      <c r="P265" s="363">
        <f t="shared" si="18"/>
        <v>41.186557484021399</v>
      </c>
      <c r="Q265" s="363">
        <f t="shared" si="18"/>
        <v>-16.048104889837738</v>
      </c>
      <c r="R265" s="363">
        <f t="shared" si="18"/>
        <v>-9.8846455677801099</v>
      </c>
      <c r="S265" s="503">
        <f t="shared" si="18"/>
        <v>-23.559371453774453</v>
      </c>
      <c r="T265" s="500" t="e">
        <f t="shared" ref="T265" si="19">(T244-T243)/T243*100</f>
        <v>#DIV/0!</v>
      </c>
      <c r="U265" s="503" t="e">
        <f t="shared" ref="U265" si="20">(U244-U243)/U243*100</f>
        <v>#DIV/0!</v>
      </c>
    </row>
    <row r="266" spans="1:24" s="182" customFormat="1" ht="18" customHeight="1">
      <c r="A266" s="298" t="s">
        <v>156</v>
      </c>
      <c r="B266" s="418">
        <f>(B264-B251)/B251*100</f>
        <v>-26.027902379248928</v>
      </c>
      <c r="C266" s="418">
        <f t="shared" ref="C266:S266" si="21">(C264-C251)/C251*100</f>
        <v>5.795860336778377</v>
      </c>
      <c r="D266" s="418">
        <f t="shared" si="21"/>
        <v>-8.1096696042185439</v>
      </c>
      <c r="E266" s="418">
        <f t="shared" si="21"/>
        <v>-18.753539969922457</v>
      </c>
      <c r="F266" s="418">
        <f t="shared" si="21"/>
        <v>23.992009616744429</v>
      </c>
      <c r="G266" s="418">
        <f t="shared" si="21"/>
        <v>134.00215400093859</v>
      </c>
      <c r="H266" s="418">
        <f t="shared" si="21"/>
        <v>0.73162879315157037</v>
      </c>
      <c r="I266" s="418">
        <f t="shared" si="21"/>
        <v>-35.363510935763848</v>
      </c>
      <c r="J266" s="418">
        <f t="shared" si="21"/>
        <v>-48.446110613989632</v>
      </c>
      <c r="K266" s="418">
        <f t="shared" si="21"/>
        <v>-28.659617007989151</v>
      </c>
      <c r="L266" s="418">
        <f t="shared" si="21"/>
        <v>-32.731560862480485</v>
      </c>
      <c r="M266" s="418">
        <f t="shared" si="21"/>
        <v>-23.110446434868045</v>
      </c>
      <c r="N266" s="418">
        <f t="shared" si="21"/>
        <v>-46.011447059214049</v>
      </c>
      <c r="O266" s="418">
        <f t="shared" si="21"/>
        <v>-28.350404418050086</v>
      </c>
      <c r="P266" s="418">
        <f t="shared" si="21"/>
        <v>-27.695327123836684</v>
      </c>
      <c r="Q266" s="418">
        <f t="shared" si="21"/>
        <v>-25.219856618567881</v>
      </c>
      <c r="R266" s="418">
        <f t="shared" si="21"/>
        <v>-16.209402253339398</v>
      </c>
      <c r="S266" s="504">
        <f t="shared" si="21"/>
        <v>-35.22696964298148</v>
      </c>
      <c r="T266" s="501" t="e">
        <f t="shared" ref="T266:U266" si="22">(T244-T231)/T231*100</f>
        <v>#DIV/0!</v>
      </c>
      <c r="U266" s="504" t="e">
        <f t="shared" si="22"/>
        <v>#DIV/0!</v>
      </c>
    </row>
    <row r="267" spans="1:24" s="181" customFormat="1" ht="18" customHeight="1" thickBot="1">
      <c r="A267" s="299" t="s">
        <v>355</v>
      </c>
      <c r="B267" s="422">
        <f>(B264-B238)/B238*100</f>
        <v>-28.521126378921309</v>
      </c>
      <c r="C267" s="422">
        <f t="shared" ref="C267:S267" si="23">(C264-C238)/C238*100</f>
        <v>-3.5616645532068358</v>
      </c>
      <c r="D267" s="422">
        <f t="shared" si="23"/>
        <v>-24.103147186069901</v>
      </c>
      <c r="E267" s="422">
        <f t="shared" si="23"/>
        <v>-3.4601995822696607</v>
      </c>
      <c r="F267" s="422">
        <f t="shared" si="23"/>
        <v>30.758140870207157</v>
      </c>
      <c r="G267" s="422">
        <f t="shared" si="23"/>
        <v>72.882488956291596</v>
      </c>
      <c r="H267" s="422">
        <f t="shared" si="23"/>
        <v>16.781743893789624</v>
      </c>
      <c r="I267" s="422">
        <f t="shared" si="23"/>
        <v>-36.42196247639766</v>
      </c>
      <c r="J267" s="422">
        <f t="shared" si="23"/>
        <v>-60.245991580106605</v>
      </c>
      <c r="K267" s="422">
        <f t="shared" si="23"/>
        <v>-34.39113264144121</v>
      </c>
      <c r="L267" s="422">
        <f t="shared" si="23"/>
        <v>-29.949341328931389</v>
      </c>
      <c r="M267" s="422">
        <f t="shared" si="23"/>
        <v>-14.856963611688617</v>
      </c>
      <c r="N267" s="422">
        <f t="shared" si="23"/>
        <v>-48.051061132296674</v>
      </c>
      <c r="O267" s="422">
        <f t="shared" si="23"/>
        <v>-42.859936869725558</v>
      </c>
      <c r="P267" s="422">
        <f t="shared" si="23"/>
        <v>-32.008339941135397</v>
      </c>
      <c r="Q267" s="422">
        <f t="shared" si="23"/>
        <v>-21.997568778925469</v>
      </c>
      <c r="R267" s="422">
        <f t="shared" si="23"/>
        <v>-9.2045163655098605</v>
      </c>
      <c r="S267" s="505">
        <f t="shared" si="23"/>
        <v>-35.129292922157276</v>
      </c>
      <c r="T267" s="502" t="e">
        <f>(T244-T218)/T218*100</f>
        <v>#DIV/0!</v>
      </c>
      <c r="U267" s="505" t="e">
        <f>(U244-U218)/U218*100</f>
        <v>#DIV/0!</v>
      </c>
    </row>
    <row r="268" spans="1:24" s="181" customFormat="1" ht="12" customHeight="1">
      <c r="A268" s="184"/>
      <c r="B268" s="185"/>
      <c r="C268" s="185"/>
      <c r="D268" s="185"/>
      <c r="E268" s="185"/>
      <c r="F268" s="185"/>
      <c r="G268" s="185"/>
      <c r="H268" s="185"/>
      <c r="I268" s="185"/>
      <c r="J268" s="185"/>
      <c r="K268" s="185"/>
      <c r="L268" s="185"/>
      <c r="M268" s="185"/>
      <c r="N268" s="185"/>
      <c r="O268" s="185"/>
      <c r="P268" s="185"/>
      <c r="Q268" s="185"/>
      <c r="R268" s="185"/>
      <c r="S268" s="185"/>
      <c r="T268" s="185"/>
      <c r="U268" s="185"/>
    </row>
    <row r="269" spans="1:24" s="186" customFormat="1" ht="22.5" customHeight="1">
      <c r="A269" s="603" t="s">
        <v>372</v>
      </c>
      <c r="B269" s="603"/>
      <c r="C269" s="603"/>
      <c r="D269" s="603"/>
      <c r="E269" s="603"/>
      <c r="F269" s="603"/>
      <c r="G269" s="603"/>
      <c r="H269" s="603"/>
      <c r="I269" s="603"/>
      <c r="J269" s="603"/>
      <c r="K269" s="603"/>
      <c r="L269" s="603"/>
      <c r="M269" s="603"/>
      <c r="N269" s="603"/>
      <c r="O269" s="603"/>
      <c r="P269" s="603"/>
      <c r="Q269" s="603"/>
      <c r="R269" s="603"/>
      <c r="S269" s="603"/>
      <c r="U269" s="187"/>
    </row>
    <row r="270" spans="1:24" s="188" customFormat="1" ht="11.25" customHeight="1">
      <c r="A270" s="5" t="s">
        <v>326</v>
      </c>
      <c r="B270" s="6" t="s">
        <v>0</v>
      </c>
      <c r="C270" s="302" t="s">
        <v>1</v>
      </c>
      <c r="D270" s="302"/>
      <c r="E270" s="302"/>
      <c r="F270" s="302"/>
      <c r="G270" s="302"/>
      <c r="H270" s="303"/>
      <c r="I270" s="313" t="s">
        <v>2</v>
      </c>
      <c r="J270" s="313"/>
      <c r="K270" s="313"/>
      <c r="L270" s="313"/>
      <c r="M270" s="313"/>
      <c r="N270" s="341"/>
      <c r="O270" s="325" t="s">
        <v>3</v>
      </c>
      <c r="P270" s="325"/>
      <c r="Q270" s="326" t="s">
        <v>4</v>
      </c>
      <c r="R270" s="325"/>
      <c r="S270" s="327"/>
      <c r="U270" s="189"/>
    </row>
    <row r="271" spans="1:24" s="188" customFormat="1" ht="11.25" customHeight="1">
      <c r="A271" s="7"/>
      <c r="B271" s="8"/>
      <c r="C271" s="336"/>
      <c r="D271" s="305" t="s">
        <v>3</v>
      </c>
      <c r="E271" s="306"/>
      <c r="F271" s="305" t="s">
        <v>4</v>
      </c>
      <c r="G271" s="302"/>
      <c r="H271" s="303"/>
      <c r="I271" s="315"/>
      <c r="J271" s="316" t="s">
        <v>3</v>
      </c>
      <c r="K271" s="317"/>
      <c r="L271" s="318" t="s">
        <v>4</v>
      </c>
      <c r="M271" s="313"/>
      <c r="N271" s="314"/>
      <c r="O271" s="343"/>
      <c r="P271" s="344"/>
      <c r="Q271" s="345"/>
      <c r="R271" s="343"/>
      <c r="S271" s="346"/>
      <c r="U271" s="189"/>
    </row>
    <row r="272" spans="1:24" s="190" customFormat="1" ht="11.25" customHeight="1" thickBot="1">
      <c r="A272" s="7"/>
      <c r="B272" s="8"/>
      <c r="C272" s="336"/>
      <c r="D272" s="337"/>
      <c r="E272" s="338" t="s">
        <v>66</v>
      </c>
      <c r="F272" s="339"/>
      <c r="G272" s="340" t="s">
        <v>5</v>
      </c>
      <c r="H272" s="303" t="s">
        <v>6</v>
      </c>
      <c r="I272" s="315"/>
      <c r="J272" s="334"/>
      <c r="K272" s="318" t="s">
        <v>66</v>
      </c>
      <c r="L272" s="342"/>
      <c r="M272" s="335" t="s">
        <v>5</v>
      </c>
      <c r="N272" s="314" t="s">
        <v>6</v>
      </c>
      <c r="O272" s="346"/>
      <c r="P272" s="326" t="s">
        <v>66</v>
      </c>
      <c r="Q272" s="345"/>
      <c r="R272" s="347" t="s">
        <v>5</v>
      </c>
      <c r="S272" s="327" t="s">
        <v>6</v>
      </c>
      <c r="U272" s="191"/>
    </row>
    <row r="273" spans="1:21" ht="18" thickTop="1">
      <c r="A273" s="192" t="s">
        <v>373</v>
      </c>
      <c r="B273" s="193">
        <f>SUM(B254:B264)</f>
        <v>1547445.6096529881</v>
      </c>
      <c r="C273" s="419">
        <f t="shared" ref="C273:S273" si="24">SUM(C254:C264)</f>
        <v>429908.20999999996</v>
      </c>
      <c r="D273" s="419">
        <f t="shared" si="24"/>
        <v>261834.59</v>
      </c>
      <c r="E273" s="419">
        <f t="shared" si="24"/>
        <v>17377.86</v>
      </c>
      <c r="F273" s="419">
        <f t="shared" si="24"/>
        <v>168073.62</v>
      </c>
      <c r="G273" s="419">
        <f t="shared" si="24"/>
        <v>35174.79</v>
      </c>
      <c r="H273" s="419">
        <f t="shared" si="24"/>
        <v>132898.82999999999</v>
      </c>
      <c r="I273" s="419">
        <f t="shared" si="24"/>
        <v>1117537.6825910534</v>
      </c>
      <c r="J273" s="419">
        <f t="shared" si="24"/>
        <v>249954.84495300931</v>
      </c>
      <c r="K273" s="419">
        <f t="shared" si="24"/>
        <v>151261.37336190572</v>
      </c>
      <c r="L273" s="419">
        <f t="shared" si="24"/>
        <v>867582.83763804403</v>
      </c>
      <c r="M273" s="419">
        <f t="shared" si="24"/>
        <v>468936.66323370137</v>
      </c>
      <c r="N273" s="419">
        <f t="shared" si="24"/>
        <v>398646.17440434266</v>
      </c>
      <c r="O273" s="419">
        <f t="shared" si="24"/>
        <v>511789.43495300936</v>
      </c>
      <c r="P273" s="419">
        <f t="shared" si="24"/>
        <v>168639.23336190579</v>
      </c>
      <c r="Q273" s="419">
        <f t="shared" si="24"/>
        <v>1035656.4576380441</v>
      </c>
      <c r="R273" s="419">
        <f t="shared" si="24"/>
        <v>504111.45323370141</v>
      </c>
      <c r="S273" s="419">
        <f t="shared" si="24"/>
        <v>531545.00440434273</v>
      </c>
      <c r="T273" s="419">
        <f>SUM(T241:T241)</f>
        <v>0</v>
      </c>
      <c r="U273" s="419">
        <f>SUM(U241:U241)</f>
        <v>0</v>
      </c>
    </row>
    <row r="274" spans="1:21" ht="17.25">
      <c r="A274" s="348" t="s">
        <v>374</v>
      </c>
      <c r="B274" s="194">
        <f>SUM(B241:B251)</f>
        <v>2012032.5666899546</v>
      </c>
      <c r="C274" s="420">
        <f t="shared" ref="C274:S274" si="25">SUM(C241:C251)</f>
        <v>461419.79</v>
      </c>
      <c r="D274" s="420">
        <f t="shared" si="25"/>
        <v>303609.09000000003</v>
      </c>
      <c r="E274" s="420">
        <f t="shared" si="25"/>
        <v>34087.31948771188</v>
      </c>
      <c r="F274" s="420">
        <f t="shared" si="25"/>
        <v>157810.69999999998</v>
      </c>
      <c r="G274" s="420">
        <f t="shared" si="25"/>
        <v>37577.74</v>
      </c>
      <c r="H274" s="420">
        <f t="shared" si="25"/>
        <v>120232.96000000001</v>
      </c>
      <c r="I274" s="420">
        <f t="shared" si="25"/>
        <v>1550612.7766899543</v>
      </c>
      <c r="J274" s="420">
        <f t="shared" si="25"/>
        <v>193234.04929736091</v>
      </c>
      <c r="K274" s="420">
        <f t="shared" si="25"/>
        <v>114488.36554900865</v>
      </c>
      <c r="L274" s="420">
        <f t="shared" si="25"/>
        <v>1357378.7273925939</v>
      </c>
      <c r="M274" s="420">
        <f t="shared" si="25"/>
        <v>721126.26315793919</v>
      </c>
      <c r="N274" s="420">
        <f t="shared" si="25"/>
        <v>636252.46423465456</v>
      </c>
      <c r="O274" s="420">
        <f t="shared" si="25"/>
        <v>496843.13929736085</v>
      </c>
      <c r="P274" s="420">
        <f t="shared" si="25"/>
        <v>148575.68503672056</v>
      </c>
      <c r="Q274" s="420">
        <f t="shared" si="25"/>
        <v>1515189.4273925936</v>
      </c>
      <c r="R274" s="420">
        <f t="shared" si="25"/>
        <v>758704.00315793906</v>
      </c>
      <c r="S274" s="420">
        <f t="shared" si="25"/>
        <v>756485.42423465441</v>
      </c>
      <c r="T274" s="420">
        <f>SUM(T228:T228)</f>
        <v>0</v>
      </c>
      <c r="U274" s="420">
        <f>SUM(U228:U228)</f>
        <v>0</v>
      </c>
    </row>
    <row r="275" spans="1:21" ht="17.25">
      <c r="A275" s="348" t="s">
        <v>375</v>
      </c>
      <c r="B275" s="195">
        <f>SUM(B228:B238)</f>
        <v>1819011.8549327587</v>
      </c>
      <c r="C275" s="421">
        <f t="shared" ref="C275:S275" si="26">SUM(C228:C238)</f>
        <v>439702.1</v>
      </c>
      <c r="D275" s="421">
        <f t="shared" si="26"/>
        <v>291272.44999999995</v>
      </c>
      <c r="E275" s="421">
        <f t="shared" si="26"/>
        <v>14910.093418501137</v>
      </c>
      <c r="F275" s="421">
        <f t="shared" si="26"/>
        <v>148429.65</v>
      </c>
      <c r="G275" s="421">
        <f t="shared" si="26"/>
        <v>27205.1</v>
      </c>
      <c r="H275" s="421">
        <f t="shared" si="26"/>
        <v>121224.55000000002</v>
      </c>
      <c r="I275" s="421">
        <f t="shared" si="26"/>
        <v>1379309.7549327589</v>
      </c>
      <c r="J275" s="421">
        <f t="shared" si="26"/>
        <v>150639.98191890994</v>
      </c>
      <c r="K275" s="421">
        <f t="shared" si="26"/>
        <v>70202.873418501156</v>
      </c>
      <c r="L275" s="421">
        <f t="shared" si="26"/>
        <v>1228669.773013849</v>
      </c>
      <c r="M275" s="421">
        <f t="shared" si="26"/>
        <v>691433.38632253557</v>
      </c>
      <c r="N275" s="421">
        <f t="shared" si="26"/>
        <v>537236.38669131335</v>
      </c>
      <c r="O275" s="421">
        <f t="shared" si="26"/>
        <v>441912.43191890989</v>
      </c>
      <c r="P275" s="421">
        <f t="shared" si="26"/>
        <v>85112.966837002285</v>
      </c>
      <c r="Q275" s="421">
        <f t="shared" si="26"/>
        <v>1377099.423013849</v>
      </c>
      <c r="R275" s="421">
        <f t="shared" si="26"/>
        <v>718638.48632253555</v>
      </c>
      <c r="S275" s="421">
        <f t="shared" si="26"/>
        <v>658460.9366913134</v>
      </c>
      <c r="T275" s="421">
        <f>SUM(T215:T215)</f>
        <v>0</v>
      </c>
      <c r="U275" s="421">
        <f>SUM(U215:U215)</f>
        <v>0</v>
      </c>
    </row>
    <row r="276" spans="1:21" ht="17.25" hidden="1">
      <c r="A276" s="348" t="s">
        <v>193</v>
      </c>
      <c r="B276" s="195">
        <f t="shared" ref="B276:S276" si="27">SUM(B124:B130)</f>
        <v>458926</v>
      </c>
      <c r="C276" s="195">
        <f t="shared" si="27"/>
        <v>172692</v>
      </c>
      <c r="D276" s="195">
        <f t="shared" si="27"/>
        <v>107762</v>
      </c>
      <c r="E276" s="195">
        <f t="shared" si="27"/>
        <v>10668</v>
      </c>
      <c r="F276" s="195">
        <f t="shared" si="27"/>
        <v>64930</v>
      </c>
      <c r="G276" s="195">
        <f t="shared" si="27"/>
        <v>14677</v>
      </c>
      <c r="H276" s="195">
        <f t="shared" si="27"/>
        <v>50253</v>
      </c>
      <c r="I276" s="195">
        <f t="shared" si="27"/>
        <v>286233</v>
      </c>
      <c r="J276" s="195">
        <f t="shared" si="27"/>
        <v>48335</v>
      </c>
      <c r="K276" s="195">
        <f t="shared" si="27"/>
        <v>24478</v>
      </c>
      <c r="L276" s="195">
        <f t="shared" si="27"/>
        <v>237898</v>
      </c>
      <c r="M276" s="195">
        <f t="shared" si="27"/>
        <v>123239</v>
      </c>
      <c r="N276" s="195">
        <f t="shared" si="27"/>
        <v>114657</v>
      </c>
      <c r="O276" s="195">
        <f t="shared" si="27"/>
        <v>156098</v>
      </c>
      <c r="P276" s="195">
        <f t="shared" si="27"/>
        <v>35148</v>
      </c>
      <c r="Q276" s="195">
        <f t="shared" si="27"/>
        <v>302828</v>
      </c>
      <c r="R276" s="195">
        <f t="shared" si="27"/>
        <v>137917</v>
      </c>
      <c r="S276" s="195">
        <f t="shared" si="27"/>
        <v>164911</v>
      </c>
      <c r="T276" s="127"/>
      <c r="U276" s="89"/>
    </row>
    <row r="277" spans="1:21" ht="17.25">
      <c r="A277" s="349" t="s">
        <v>161</v>
      </c>
      <c r="B277" s="196">
        <f>100*(B273/B274-1)</f>
        <v>-23.090429286702363</v>
      </c>
      <c r="C277" s="196">
        <f t="shared" ref="C277:S277" si="28">100*(C273/C274-1)</f>
        <v>-6.8292649519865689</v>
      </c>
      <c r="D277" s="196">
        <f t="shared" si="28"/>
        <v>-13.759304769168812</v>
      </c>
      <c r="E277" s="196">
        <f t="shared" si="28"/>
        <v>-49.019576014873991</v>
      </c>
      <c r="F277" s="196">
        <f t="shared" si="28"/>
        <v>6.5033106120180761</v>
      </c>
      <c r="G277" s="196">
        <f t="shared" si="28"/>
        <v>-6.3946102133869642</v>
      </c>
      <c r="H277" s="196">
        <f t="shared" si="28"/>
        <v>10.534440805582745</v>
      </c>
      <c r="I277" s="196">
        <f t="shared" si="28"/>
        <v>-27.929287092769417</v>
      </c>
      <c r="J277" s="196">
        <f t="shared" si="28"/>
        <v>29.353416678839462</v>
      </c>
      <c r="K277" s="196">
        <f t="shared" si="28"/>
        <v>32.119427713513616</v>
      </c>
      <c r="L277" s="196">
        <f t="shared" si="28"/>
        <v>-36.083952096067172</v>
      </c>
      <c r="M277" s="196">
        <f t="shared" si="28"/>
        <v>-34.971628799075361</v>
      </c>
      <c r="N277" s="196">
        <f t="shared" si="28"/>
        <v>-37.344655335225696</v>
      </c>
      <c r="O277" s="196">
        <f t="shared" si="28"/>
        <v>3.0082523986918019</v>
      </c>
      <c r="P277" s="196">
        <f t="shared" si="28"/>
        <v>13.503924494930985</v>
      </c>
      <c r="Q277" s="196">
        <f t="shared" si="28"/>
        <v>-31.64838409542967</v>
      </c>
      <c r="R277" s="196">
        <f t="shared" si="28"/>
        <v>-33.556241810317587</v>
      </c>
      <c r="S277" s="196">
        <f t="shared" si="28"/>
        <v>-29.734931120171503</v>
      </c>
      <c r="T277" s="128" t="e">
        <f t="shared" ref="T277:U277" si="29">100*(T273/T274-1)</f>
        <v>#DIV/0!</v>
      </c>
      <c r="U277" s="103" t="e">
        <f t="shared" si="29"/>
        <v>#DIV/0!</v>
      </c>
    </row>
    <row r="278" spans="1:21" ht="17.25">
      <c r="A278" s="348" t="s">
        <v>162</v>
      </c>
      <c r="B278" s="197">
        <f>100*(B273/B275-1)</f>
        <v>-14.929327950411253</v>
      </c>
      <c r="C278" s="197">
        <f t="shared" ref="C278:S278" si="30">100*(C273/C275-1)</f>
        <v>-2.2273921366306904</v>
      </c>
      <c r="D278" s="197">
        <f t="shared" si="30"/>
        <v>-10.106640707008152</v>
      </c>
      <c r="E278" s="197">
        <f t="shared" si="30"/>
        <v>16.550980012216044</v>
      </c>
      <c r="F278" s="197">
        <f t="shared" si="30"/>
        <v>13.234532318845993</v>
      </c>
      <c r="G278" s="197">
        <f t="shared" si="30"/>
        <v>29.294838100209162</v>
      </c>
      <c r="H278" s="197">
        <f t="shared" si="30"/>
        <v>9.6302935337767579</v>
      </c>
      <c r="I278" s="197">
        <f t="shared" si="30"/>
        <v>-18.978483361372788</v>
      </c>
      <c r="J278" s="197">
        <f t="shared" si="30"/>
        <v>65.92862118608123</v>
      </c>
      <c r="K278" s="197">
        <f t="shared" si="30"/>
        <v>115.46322250969649</v>
      </c>
      <c r="L278" s="197">
        <f t="shared" si="30"/>
        <v>-29.388444585080144</v>
      </c>
      <c r="M278" s="197">
        <f t="shared" si="30"/>
        <v>-32.179054047738056</v>
      </c>
      <c r="N278" s="197">
        <f t="shared" si="30"/>
        <v>-25.796877449144596</v>
      </c>
      <c r="O278" s="197">
        <f t="shared" si="30"/>
        <v>15.812409424797934</v>
      </c>
      <c r="P278" s="197">
        <f t="shared" si="30"/>
        <v>98.135771350636361</v>
      </c>
      <c r="Q278" s="197">
        <f t="shared" si="30"/>
        <v>-24.794358320805941</v>
      </c>
      <c r="R278" s="197">
        <f t="shared" si="30"/>
        <v>-29.851870888049159</v>
      </c>
      <c r="S278" s="197">
        <f t="shared" si="30"/>
        <v>-19.274633499856176</v>
      </c>
      <c r="T278" s="129" t="e">
        <f t="shared" ref="T278:U278" si="31">100*(T273/T275-1)</f>
        <v>#DIV/0!</v>
      </c>
      <c r="U278" s="102" t="e">
        <f t="shared" si="31"/>
        <v>#DIV/0!</v>
      </c>
    </row>
    <row r="279" spans="1:21" hidden="1">
      <c r="A279" t="s">
        <v>194</v>
      </c>
      <c r="B279" s="102">
        <f t="shared" ref="B279:S279" si="32">100*(B273/B276-1)</f>
        <v>237.18848129175251</v>
      </c>
      <c r="C279" s="102">
        <f t="shared" si="32"/>
        <v>148.9450640446575</v>
      </c>
      <c r="D279" s="102">
        <f t="shared" si="32"/>
        <v>142.97487982776863</v>
      </c>
      <c r="E279" s="102">
        <f t="shared" si="32"/>
        <v>62.897075365579312</v>
      </c>
      <c r="F279" s="102">
        <f t="shared" si="32"/>
        <v>158.85356537809949</v>
      </c>
      <c r="G279" s="102">
        <f t="shared" si="32"/>
        <v>139.65926279212374</v>
      </c>
      <c r="H279" s="102">
        <f t="shared" si="32"/>
        <v>164.459494955525</v>
      </c>
      <c r="I279" s="102">
        <f t="shared" si="32"/>
        <v>290.42936439580814</v>
      </c>
      <c r="J279" s="102">
        <f t="shared" si="32"/>
        <v>417.13012300198471</v>
      </c>
      <c r="K279" s="102">
        <f t="shared" si="32"/>
        <v>517.9482529696287</v>
      </c>
      <c r="L279" s="102">
        <f t="shared" si="32"/>
        <v>264.68689843464176</v>
      </c>
      <c r="M279" s="102">
        <f t="shared" si="32"/>
        <v>280.50995483061479</v>
      </c>
      <c r="N279" s="102">
        <f t="shared" si="32"/>
        <v>247.68585817206335</v>
      </c>
      <c r="O279" s="102">
        <f t="shared" si="32"/>
        <v>227.86418464875231</v>
      </c>
      <c r="P279" s="102">
        <f t="shared" si="32"/>
        <v>379.79752293702569</v>
      </c>
      <c r="Q279" s="102">
        <f t="shared" si="32"/>
        <v>241.99494684706968</v>
      </c>
      <c r="R279" s="102">
        <f t="shared" si="32"/>
        <v>265.51799505042993</v>
      </c>
      <c r="S279" s="102">
        <f t="shared" si="32"/>
        <v>222.32234623787542</v>
      </c>
      <c r="U279" s="121" t="s">
        <v>171</v>
      </c>
    </row>
    <row r="280" spans="1:21" s="118" customFormat="1" hidden="1">
      <c r="A280" s="118" t="s">
        <v>170</v>
      </c>
      <c r="T280" s="130"/>
      <c r="U280" s="119"/>
    </row>
    <row r="281" spans="1:21" hidden="1">
      <c r="A281" s="118" t="s">
        <v>181</v>
      </c>
      <c r="B281" s="131" t="e">
        <f>B273/#REF!-1</f>
        <v>#REF!</v>
      </c>
      <c r="C281" s="131" t="e">
        <f>C273/#REF!-1</f>
        <v>#REF!</v>
      </c>
      <c r="D281" s="131" t="e">
        <f>D273/#REF!-1</f>
        <v>#REF!</v>
      </c>
      <c r="E281" s="131" t="e">
        <f>E273/#REF!-1</f>
        <v>#REF!</v>
      </c>
      <c r="F281" s="131" t="e">
        <f>F273/#REF!-1</f>
        <v>#REF!</v>
      </c>
      <c r="G281" s="131" t="e">
        <f>G273/#REF!-1</f>
        <v>#REF!</v>
      </c>
      <c r="H281" s="131" t="e">
        <f>H273/#REF!-1</f>
        <v>#REF!</v>
      </c>
      <c r="I281" s="131" t="e">
        <f>I273/#REF!-1</f>
        <v>#REF!</v>
      </c>
      <c r="J281" s="131" t="e">
        <f>J273/#REF!-1</f>
        <v>#REF!</v>
      </c>
      <c r="K281" s="131" t="e">
        <f>K273/#REF!-1</f>
        <v>#REF!</v>
      </c>
      <c r="L281" s="131" t="e">
        <f>L273/#REF!-1</f>
        <v>#REF!</v>
      </c>
      <c r="M281" s="131" t="e">
        <f>M273/#REF!-1</f>
        <v>#REF!</v>
      </c>
      <c r="N281" s="131" t="e">
        <f>N273/#REF!-1</f>
        <v>#REF!</v>
      </c>
      <c r="O281" s="131" t="e">
        <f>O273/#REF!-1</f>
        <v>#REF!</v>
      </c>
      <c r="P281" s="131" t="e">
        <f>P273/#REF!-1</f>
        <v>#REF!</v>
      </c>
      <c r="Q281" s="131" t="e">
        <f>Q273/#REF!-1</f>
        <v>#REF!</v>
      </c>
      <c r="R281" s="131" t="e">
        <f>R273/#REF!-1</f>
        <v>#REF!</v>
      </c>
      <c r="S281" s="131" t="e">
        <f>S273/#REF!-1</f>
        <v>#REF!</v>
      </c>
    </row>
    <row r="282" spans="1:21" hidden="1">
      <c r="A282" s="118" t="s">
        <v>182</v>
      </c>
      <c r="B282" s="131" t="e">
        <f>B273/#REF!-1</f>
        <v>#REF!</v>
      </c>
      <c r="C282" s="131" t="e">
        <f>C273/#REF!-1</f>
        <v>#REF!</v>
      </c>
      <c r="D282" s="131" t="e">
        <f>D273/#REF!-1</f>
        <v>#REF!</v>
      </c>
      <c r="E282" s="131" t="e">
        <f>E273/#REF!-1</f>
        <v>#REF!</v>
      </c>
      <c r="F282" s="131" t="e">
        <f>F273/#REF!-1</f>
        <v>#REF!</v>
      </c>
      <c r="G282" s="131" t="e">
        <f>G273/#REF!-1</f>
        <v>#REF!</v>
      </c>
      <c r="H282" s="131" t="e">
        <f>H273/#REF!-1</f>
        <v>#REF!</v>
      </c>
      <c r="I282" s="131" t="e">
        <f>I273/#REF!-1</f>
        <v>#REF!</v>
      </c>
      <c r="J282" s="131" t="e">
        <f>J273/#REF!-1</f>
        <v>#REF!</v>
      </c>
      <c r="K282" s="131" t="e">
        <f>K273/#REF!-1</f>
        <v>#REF!</v>
      </c>
      <c r="L282" s="131" t="e">
        <f>L273/#REF!-1</f>
        <v>#REF!</v>
      </c>
      <c r="M282" s="131" t="e">
        <f>M273/#REF!-1</f>
        <v>#REF!</v>
      </c>
      <c r="N282" s="131" t="e">
        <f>N273/#REF!-1</f>
        <v>#REF!</v>
      </c>
      <c r="O282" s="131" t="e">
        <f>O273/#REF!-1</f>
        <v>#REF!</v>
      </c>
      <c r="P282" s="131" t="e">
        <f>P273/#REF!-1</f>
        <v>#REF!</v>
      </c>
      <c r="Q282" s="131" t="e">
        <f>Q273/#REF!-1</f>
        <v>#REF!</v>
      </c>
      <c r="R282" s="131" t="e">
        <f>R273/#REF!-1</f>
        <v>#REF!</v>
      </c>
      <c r="S282" s="131" t="e">
        <f>S273/#REF!-1</f>
        <v>#REF!</v>
      </c>
    </row>
    <row r="283" spans="1:21" hidden="1">
      <c r="A283" s="118" t="s">
        <v>183</v>
      </c>
      <c r="B283" s="131" t="e">
        <f>B273/#REF!-1</f>
        <v>#REF!</v>
      </c>
      <c r="C283" s="131" t="e">
        <f>C273/#REF!-1</f>
        <v>#REF!</v>
      </c>
      <c r="D283" s="131" t="e">
        <f>D273/#REF!-1</f>
        <v>#REF!</v>
      </c>
      <c r="E283" s="131" t="e">
        <f>E273/#REF!-1</f>
        <v>#REF!</v>
      </c>
      <c r="F283" s="131" t="e">
        <f>F273/#REF!-1</f>
        <v>#REF!</v>
      </c>
      <c r="G283" s="131" t="e">
        <f>G273/#REF!-1</f>
        <v>#REF!</v>
      </c>
      <c r="H283" s="131" t="e">
        <f>H273/#REF!-1</f>
        <v>#REF!</v>
      </c>
      <c r="I283" s="131" t="e">
        <f>I273/#REF!-1</f>
        <v>#REF!</v>
      </c>
      <c r="J283" s="131" t="e">
        <f>J273/#REF!-1</f>
        <v>#REF!</v>
      </c>
      <c r="K283" s="131" t="e">
        <f>K273/#REF!-1</f>
        <v>#REF!</v>
      </c>
      <c r="L283" s="131" t="e">
        <f>L273/#REF!-1</f>
        <v>#REF!</v>
      </c>
      <c r="M283" s="131" t="e">
        <f>M273/#REF!-1</f>
        <v>#REF!</v>
      </c>
      <c r="N283" s="131" t="e">
        <f>N273/#REF!-1</f>
        <v>#REF!</v>
      </c>
      <c r="O283" s="131" t="e">
        <f>O273/#REF!-1</f>
        <v>#REF!</v>
      </c>
      <c r="P283" s="131" t="e">
        <f>P273/#REF!-1</f>
        <v>#REF!</v>
      </c>
      <c r="Q283" s="131" t="e">
        <f>Q273/#REF!-1</f>
        <v>#REF!</v>
      </c>
      <c r="R283" s="131" t="e">
        <f>R273/#REF!-1</f>
        <v>#REF!</v>
      </c>
      <c r="S283" s="131" t="e">
        <f>S273/#REF!-1</f>
        <v>#REF!</v>
      </c>
    </row>
    <row r="284" spans="1:21" hidden="1">
      <c r="A284" s="118" t="s">
        <v>184</v>
      </c>
      <c r="B284" s="131" t="e">
        <f>B273/#REF!-1</f>
        <v>#REF!</v>
      </c>
      <c r="C284" s="131" t="e">
        <f>C273/#REF!-1</f>
        <v>#REF!</v>
      </c>
      <c r="D284" s="131" t="e">
        <f>D273/#REF!-1</f>
        <v>#REF!</v>
      </c>
      <c r="E284" s="131" t="e">
        <f>E273/#REF!-1</f>
        <v>#REF!</v>
      </c>
      <c r="F284" s="131" t="e">
        <f>F273/#REF!-1</f>
        <v>#REF!</v>
      </c>
      <c r="G284" s="131" t="e">
        <f>G273/#REF!-1</f>
        <v>#REF!</v>
      </c>
      <c r="H284" s="131" t="e">
        <f>H273/#REF!-1</f>
        <v>#REF!</v>
      </c>
      <c r="I284" s="131" t="e">
        <f>I273/#REF!-1</f>
        <v>#REF!</v>
      </c>
      <c r="J284" s="131" t="e">
        <f>J273/#REF!-1</f>
        <v>#REF!</v>
      </c>
      <c r="K284" s="131" t="e">
        <f>K273/#REF!-1</f>
        <v>#REF!</v>
      </c>
      <c r="L284" s="131" t="e">
        <f>L273/#REF!-1</f>
        <v>#REF!</v>
      </c>
      <c r="M284" s="131" t="e">
        <f>M273/#REF!-1</f>
        <v>#REF!</v>
      </c>
      <c r="N284" s="131" t="e">
        <f>N273/#REF!-1</f>
        <v>#REF!</v>
      </c>
      <c r="O284" s="131" t="e">
        <f>O273/#REF!-1</f>
        <v>#REF!</v>
      </c>
      <c r="P284" s="131" t="e">
        <f>P273/#REF!-1</f>
        <v>#REF!</v>
      </c>
      <c r="Q284" s="131" t="e">
        <f>Q273/#REF!-1</f>
        <v>#REF!</v>
      </c>
      <c r="R284" s="131" t="e">
        <f>R273/#REF!-1</f>
        <v>#REF!</v>
      </c>
      <c r="S284" s="131" t="e">
        <f>S273/#REF!-1</f>
        <v>#REF!</v>
      </c>
    </row>
    <row r="285" spans="1:21" hidden="1">
      <c r="A285" s="118" t="s">
        <v>185</v>
      </c>
      <c r="B285" s="131" t="e">
        <f>B273/#REF!-1</f>
        <v>#REF!</v>
      </c>
      <c r="C285" s="131" t="e">
        <f>C273/#REF!-1</f>
        <v>#REF!</v>
      </c>
      <c r="D285" s="131" t="e">
        <f>D273/#REF!-1</f>
        <v>#REF!</v>
      </c>
      <c r="E285" s="131" t="e">
        <f>E273/#REF!-1</f>
        <v>#REF!</v>
      </c>
      <c r="F285" s="131" t="e">
        <f>F273/#REF!-1</f>
        <v>#REF!</v>
      </c>
      <c r="G285" s="131" t="e">
        <f>G273/#REF!-1</f>
        <v>#REF!</v>
      </c>
      <c r="H285" s="131" t="e">
        <f>H273/#REF!-1</f>
        <v>#REF!</v>
      </c>
      <c r="I285" s="131" t="e">
        <f>I273/#REF!-1</f>
        <v>#REF!</v>
      </c>
      <c r="J285" s="131" t="e">
        <f>J273/#REF!-1</f>
        <v>#REF!</v>
      </c>
      <c r="K285" s="131" t="e">
        <f>K273/#REF!-1</f>
        <v>#REF!</v>
      </c>
      <c r="L285" s="131" t="e">
        <f>L273/#REF!-1</f>
        <v>#REF!</v>
      </c>
      <c r="M285" s="131" t="e">
        <f>M273/#REF!-1</f>
        <v>#REF!</v>
      </c>
      <c r="N285" s="131" t="e">
        <f>N273/#REF!-1</f>
        <v>#REF!</v>
      </c>
      <c r="O285" s="131" t="e">
        <f>O273/#REF!-1</f>
        <v>#REF!</v>
      </c>
      <c r="P285" s="131" t="e">
        <f>P273/#REF!-1</f>
        <v>#REF!</v>
      </c>
      <c r="Q285" s="131" t="e">
        <f>Q273/#REF!-1</f>
        <v>#REF!</v>
      </c>
      <c r="R285" s="131" t="e">
        <f>R273/#REF!-1</f>
        <v>#REF!</v>
      </c>
      <c r="S285" s="131" t="e">
        <f>S273/#REF!-1</f>
        <v>#REF!</v>
      </c>
    </row>
    <row r="286" spans="1:21" hidden="1">
      <c r="A286" s="118" t="s">
        <v>186</v>
      </c>
      <c r="B286" s="131" t="e">
        <f>B273/#REF!-1</f>
        <v>#REF!</v>
      </c>
      <c r="C286" s="131" t="e">
        <f>C273/#REF!-1</f>
        <v>#REF!</v>
      </c>
      <c r="D286" s="131" t="e">
        <f>D273/#REF!-1</f>
        <v>#REF!</v>
      </c>
      <c r="E286" s="131" t="e">
        <f>E273/#REF!-1</f>
        <v>#REF!</v>
      </c>
      <c r="F286" s="131" t="e">
        <f>F273/#REF!-1</f>
        <v>#REF!</v>
      </c>
      <c r="G286" s="131" t="e">
        <f>G273/#REF!-1</f>
        <v>#REF!</v>
      </c>
      <c r="H286" s="131" t="e">
        <f>H273/#REF!-1</f>
        <v>#REF!</v>
      </c>
      <c r="I286" s="131" t="e">
        <f>I273/#REF!-1</f>
        <v>#REF!</v>
      </c>
      <c r="J286" s="131" t="e">
        <f>J273/#REF!-1</f>
        <v>#REF!</v>
      </c>
      <c r="K286" s="131" t="e">
        <f>K273/#REF!-1</f>
        <v>#REF!</v>
      </c>
      <c r="L286" s="131" t="e">
        <f>L273/#REF!-1</f>
        <v>#REF!</v>
      </c>
      <c r="M286" s="131" t="e">
        <f>M273/#REF!-1</f>
        <v>#REF!</v>
      </c>
      <c r="N286" s="131" t="e">
        <f>N273/#REF!-1</f>
        <v>#REF!</v>
      </c>
      <c r="O286" s="131" t="e">
        <f>O273/#REF!-1</f>
        <v>#REF!</v>
      </c>
      <c r="P286" s="131" t="e">
        <f>P273/#REF!-1</f>
        <v>#REF!</v>
      </c>
      <c r="Q286" s="131" t="e">
        <f>Q273/#REF!-1</f>
        <v>#REF!</v>
      </c>
      <c r="R286" s="131" t="e">
        <f>R273/#REF!-1</f>
        <v>#REF!</v>
      </c>
      <c r="S286" s="131" t="e">
        <f>S273/#REF!-1</f>
        <v>#REF!</v>
      </c>
    </row>
    <row r="287" spans="1:21" hidden="1">
      <c r="A287" s="118" t="s">
        <v>187</v>
      </c>
      <c r="B287" s="131" t="e">
        <f>B273/#REF!-1</f>
        <v>#REF!</v>
      </c>
      <c r="C287" s="131" t="e">
        <f>C273/#REF!-1</f>
        <v>#REF!</v>
      </c>
      <c r="D287" s="131" t="e">
        <f>D273/#REF!-1</f>
        <v>#REF!</v>
      </c>
      <c r="E287" s="131" t="e">
        <f>E273/#REF!-1</f>
        <v>#REF!</v>
      </c>
      <c r="F287" s="131" t="e">
        <f>F273/#REF!-1</f>
        <v>#REF!</v>
      </c>
      <c r="G287" s="131" t="e">
        <f>G273/#REF!-1</f>
        <v>#REF!</v>
      </c>
      <c r="H287" s="131" t="e">
        <f>H273/#REF!-1</f>
        <v>#REF!</v>
      </c>
      <c r="I287" s="131" t="e">
        <f>I273/#REF!-1</f>
        <v>#REF!</v>
      </c>
      <c r="J287" s="131" t="e">
        <f>J273/#REF!-1</f>
        <v>#REF!</v>
      </c>
      <c r="K287" s="131" t="e">
        <f>K273/#REF!-1</f>
        <v>#REF!</v>
      </c>
      <c r="L287" s="131" t="e">
        <f>L273/#REF!-1</f>
        <v>#REF!</v>
      </c>
      <c r="M287" s="131" t="e">
        <f>M273/#REF!-1</f>
        <v>#REF!</v>
      </c>
      <c r="N287" s="131" t="e">
        <f>N273/#REF!-1</f>
        <v>#REF!</v>
      </c>
      <c r="O287" s="131" t="e">
        <f>O273/#REF!-1</f>
        <v>#REF!</v>
      </c>
      <c r="P287" s="131" t="e">
        <f>P273/#REF!-1</f>
        <v>#REF!</v>
      </c>
      <c r="Q287" s="131" t="e">
        <f>Q273/#REF!-1</f>
        <v>#REF!</v>
      </c>
      <c r="R287" s="131" t="e">
        <f>R273/#REF!-1</f>
        <v>#REF!</v>
      </c>
      <c r="S287" s="131" t="e">
        <f>S273/#REF!-1</f>
        <v>#REF!</v>
      </c>
    </row>
    <row r="288" spans="1:21" hidden="1">
      <c r="A288" s="118" t="s">
        <v>188</v>
      </c>
      <c r="B288" s="131" t="e">
        <f>B273/#REF!-1</f>
        <v>#REF!</v>
      </c>
      <c r="C288" s="131" t="e">
        <f>C273/#REF!-1</f>
        <v>#REF!</v>
      </c>
      <c r="D288" s="131" t="e">
        <f>D273/#REF!-1</f>
        <v>#REF!</v>
      </c>
      <c r="E288" s="131" t="e">
        <f>E273/#REF!-1</f>
        <v>#REF!</v>
      </c>
      <c r="F288" s="131" t="e">
        <f>F273/#REF!-1</f>
        <v>#REF!</v>
      </c>
      <c r="G288" s="131" t="e">
        <f>G273/#REF!-1</f>
        <v>#REF!</v>
      </c>
      <c r="H288" s="131" t="e">
        <f>H273/#REF!-1</f>
        <v>#REF!</v>
      </c>
      <c r="I288" s="131" t="e">
        <f>I273/#REF!-1</f>
        <v>#REF!</v>
      </c>
      <c r="J288" s="131" t="e">
        <f>J273/#REF!-1</f>
        <v>#REF!</v>
      </c>
      <c r="K288" s="131" t="e">
        <f>K273/#REF!-1</f>
        <v>#REF!</v>
      </c>
      <c r="L288" s="131" t="e">
        <f>L273/#REF!-1</f>
        <v>#REF!</v>
      </c>
      <c r="M288" s="131" t="e">
        <f>M273/#REF!-1</f>
        <v>#REF!</v>
      </c>
      <c r="N288" s="131" t="e">
        <f>N273/#REF!-1</f>
        <v>#REF!</v>
      </c>
      <c r="O288" s="131" t="e">
        <f>O273/#REF!-1</f>
        <v>#REF!</v>
      </c>
      <c r="P288" s="131" t="e">
        <f>P273/#REF!-1</f>
        <v>#REF!</v>
      </c>
      <c r="Q288" s="131" t="e">
        <f>Q273/#REF!-1</f>
        <v>#REF!</v>
      </c>
      <c r="R288" s="131" t="e">
        <f>R273/#REF!-1</f>
        <v>#REF!</v>
      </c>
      <c r="S288" s="131" t="e">
        <f>S273/#REF!-1</f>
        <v>#REF!</v>
      </c>
    </row>
    <row r="289" spans="1:19" hidden="1">
      <c r="A289" s="118" t="s">
        <v>189</v>
      </c>
      <c r="B289" s="131" t="e">
        <f>B273/#REF!-1</f>
        <v>#REF!</v>
      </c>
      <c r="C289" s="131" t="e">
        <f>C273/#REF!-1</f>
        <v>#REF!</v>
      </c>
      <c r="D289" s="131" t="e">
        <f>D273/#REF!-1</f>
        <v>#REF!</v>
      </c>
      <c r="E289" s="131" t="e">
        <f>E273/#REF!-1</f>
        <v>#REF!</v>
      </c>
      <c r="F289" s="131" t="e">
        <f>F273/#REF!-1</f>
        <v>#REF!</v>
      </c>
      <c r="G289" s="131" t="e">
        <f>G273/#REF!-1</f>
        <v>#REF!</v>
      </c>
      <c r="H289" s="131" t="e">
        <f>H273/#REF!-1</f>
        <v>#REF!</v>
      </c>
      <c r="I289" s="131" t="e">
        <f>I273/#REF!-1</f>
        <v>#REF!</v>
      </c>
      <c r="J289" s="131" t="e">
        <f>J273/#REF!-1</f>
        <v>#REF!</v>
      </c>
      <c r="K289" s="131" t="e">
        <f>K273/#REF!-1</f>
        <v>#REF!</v>
      </c>
      <c r="L289" s="131" t="e">
        <f>L273/#REF!-1</f>
        <v>#REF!</v>
      </c>
      <c r="M289" s="131" t="e">
        <f>M273/#REF!-1</f>
        <v>#REF!</v>
      </c>
      <c r="N289" s="131" t="e">
        <f>N273/#REF!-1</f>
        <v>#REF!</v>
      </c>
      <c r="O289" s="131" t="e">
        <f>O273/#REF!-1</f>
        <v>#REF!</v>
      </c>
      <c r="P289" s="131" t="e">
        <f>P273/#REF!-1</f>
        <v>#REF!</v>
      </c>
      <c r="Q289" s="131" t="e">
        <f>Q273/#REF!-1</f>
        <v>#REF!</v>
      </c>
      <c r="R289" s="131" t="e">
        <f>R273/#REF!-1</f>
        <v>#REF!</v>
      </c>
      <c r="S289" s="131" t="e">
        <f>S273/#REF!-1</f>
        <v>#REF!</v>
      </c>
    </row>
    <row r="290" spans="1:19" hidden="1">
      <c r="F290" s="141"/>
    </row>
    <row r="291" spans="1:19" hidden="1">
      <c r="A291" s="133" t="s">
        <v>190</v>
      </c>
      <c r="B291" s="137">
        <f t="shared" ref="B291:S291" si="33">AVERAGE(B274:B276)</f>
        <v>1429990.1405409044</v>
      </c>
      <c r="C291" s="137">
        <f t="shared" si="33"/>
        <v>357937.96333333332</v>
      </c>
      <c r="D291" s="139">
        <f t="shared" si="33"/>
        <v>234214.51333333334</v>
      </c>
      <c r="E291" s="142">
        <f t="shared" si="33"/>
        <v>19888.470968737671</v>
      </c>
      <c r="F291" s="139">
        <f t="shared" si="33"/>
        <v>123723.45</v>
      </c>
      <c r="G291" s="142">
        <f t="shared" si="33"/>
        <v>26486.613333333331</v>
      </c>
      <c r="H291" s="142">
        <f t="shared" si="33"/>
        <v>97236.83666666667</v>
      </c>
      <c r="I291" s="137">
        <f t="shared" si="33"/>
        <v>1072051.8438742377</v>
      </c>
      <c r="J291" s="139">
        <f t="shared" si="33"/>
        <v>130736.34373875696</v>
      </c>
      <c r="K291" s="142">
        <f t="shared" si="33"/>
        <v>69723.079655836613</v>
      </c>
      <c r="L291" s="139">
        <f t="shared" si="33"/>
        <v>941315.50013548101</v>
      </c>
      <c r="M291" s="142">
        <f t="shared" si="33"/>
        <v>511932.88316015824</v>
      </c>
      <c r="N291" s="142">
        <f t="shared" si="33"/>
        <v>429381.95030865603</v>
      </c>
      <c r="O291" s="137">
        <f t="shared" si="33"/>
        <v>364951.19040542358</v>
      </c>
      <c r="P291" s="134">
        <f t="shared" si="33"/>
        <v>89612.217291240944</v>
      </c>
      <c r="Q291" s="137">
        <f t="shared" si="33"/>
        <v>1065038.9501354808</v>
      </c>
      <c r="R291" s="134">
        <f t="shared" si="33"/>
        <v>538419.82982682483</v>
      </c>
      <c r="S291" s="134">
        <f t="shared" si="33"/>
        <v>526619.1203086559</v>
      </c>
    </row>
    <row r="292" spans="1:19" hidden="1">
      <c r="A292" s="135" t="s">
        <v>191</v>
      </c>
      <c r="B292" s="138">
        <f t="shared" ref="B292:S292" si="34">B273/B291-1</f>
        <v>8.2137258000712698E-2</v>
      </c>
      <c r="C292" s="138">
        <f t="shared" si="34"/>
        <v>0.20106905117422147</v>
      </c>
      <c r="D292" s="140">
        <f t="shared" si="34"/>
        <v>0.11792640974113278</v>
      </c>
      <c r="E292" s="143">
        <f t="shared" si="34"/>
        <v>-0.12623448895010858</v>
      </c>
      <c r="F292" s="140">
        <f t="shared" si="34"/>
        <v>0.35846211853937149</v>
      </c>
      <c r="G292" s="143">
        <f t="shared" si="34"/>
        <v>0.3280214256660976</v>
      </c>
      <c r="H292" s="143">
        <f t="shared" si="34"/>
        <v>0.36675394383287707</v>
      </c>
      <c r="I292" s="138">
        <f t="shared" si="34"/>
        <v>4.2428767765966047E-2</v>
      </c>
      <c r="J292" s="140">
        <f t="shared" si="34"/>
        <v>0.91190022456555719</v>
      </c>
      <c r="K292" s="143">
        <f t="shared" si="34"/>
        <v>1.1694591533901559</v>
      </c>
      <c r="L292" s="140">
        <f t="shared" si="34"/>
        <v>-7.8329383173680656E-2</v>
      </c>
      <c r="M292" s="143">
        <f t="shared" si="34"/>
        <v>-8.3988001827586256E-2</v>
      </c>
      <c r="N292" s="143">
        <f t="shared" si="34"/>
        <v>-7.1581434390102672E-2</v>
      </c>
      <c r="O292" s="138">
        <f t="shared" si="34"/>
        <v>0.40235036467332375</v>
      </c>
      <c r="P292" s="136">
        <f t="shared" si="34"/>
        <v>0.88187769993265475</v>
      </c>
      <c r="Q292" s="138">
        <f t="shared" si="34"/>
        <v>-2.7588185853389735E-2</v>
      </c>
      <c r="R292" s="136">
        <f t="shared" si="34"/>
        <v>-6.3720492248879879E-2</v>
      </c>
      <c r="S292" s="136">
        <f t="shared" si="34"/>
        <v>9.3537889258554774E-3</v>
      </c>
    </row>
    <row r="293" spans="1:19" hidden="1"/>
    <row r="294" spans="1:19" hidden="1"/>
    <row r="295" spans="1:19" hidden="1"/>
    <row r="296" spans="1:19" hidden="1"/>
    <row r="298" spans="1:19">
      <c r="B298" s="131"/>
      <c r="C298" s="131"/>
      <c r="D298" s="131"/>
      <c r="E298" s="131"/>
      <c r="F298" s="131"/>
      <c r="G298" s="144"/>
      <c r="H298" s="144"/>
    </row>
    <row r="299" spans="1:19">
      <c r="B299" s="131"/>
      <c r="C299" s="131"/>
      <c r="D299" s="131"/>
      <c r="E299" s="131"/>
      <c r="F299" s="131"/>
      <c r="G299" s="412"/>
      <c r="H299" s="412"/>
    </row>
    <row r="300" spans="1:19"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</row>
    <row r="301" spans="1:19">
      <c r="B301" s="412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</row>
    <row r="302" spans="1:19">
      <c r="B302" s="412"/>
      <c r="G302" s="145"/>
      <c r="H302" s="145"/>
      <c r="I302" s="145"/>
      <c r="J302" s="145"/>
      <c r="K302" s="145"/>
      <c r="L302" s="145"/>
      <c r="M302" s="145"/>
      <c r="N302" s="145"/>
      <c r="O302" s="145"/>
      <c r="P302" s="145"/>
      <c r="Q302" s="145"/>
    </row>
    <row r="303" spans="1:19">
      <c r="B303" s="412"/>
      <c r="G303" s="145"/>
      <c r="H303" s="145"/>
      <c r="I303" s="145"/>
      <c r="J303" s="145"/>
      <c r="K303" s="145"/>
      <c r="L303" s="145"/>
      <c r="M303" s="145"/>
      <c r="N303" s="145"/>
      <c r="O303" s="145"/>
      <c r="P303" s="145"/>
      <c r="Q303" s="145"/>
    </row>
    <row r="304" spans="1:19">
      <c r="B304" s="412"/>
      <c r="G304" s="145"/>
      <c r="H304" s="145"/>
      <c r="I304" s="145"/>
      <c r="J304" s="145"/>
      <c r="K304" s="145"/>
      <c r="L304" s="145"/>
      <c r="M304" s="145"/>
      <c r="N304" s="145"/>
      <c r="O304" s="145"/>
      <c r="P304" s="145"/>
      <c r="Q304" s="145"/>
    </row>
    <row r="305" spans="2:17">
      <c r="B305" s="412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</row>
    <row r="306" spans="2:17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</row>
    <row r="307" spans="2:17">
      <c r="B307" s="412"/>
    </row>
    <row r="308" spans="2:17">
      <c r="B308" s="412"/>
    </row>
    <row r="314" spans="2:17">
      <c r="F314" s="145"/>
      <c r="G314" s="145"/>
      <c r="H314" s="146"/>
      <c r="I314" s="145"/>
      <c r="J314" s="146"/>
      <c r="K314" s="145"/>
      <c r="L314" s="145"/>
      <c r="M314" s="146"/>
    </row>
    <row r="315" spans="2:17">
      <c r="F315" s="145"/>
      <c r="G315" s="145"/>
      <c r="H315" s="146"/>
      <c r="I315" s="145"/>
      <c r="J315" s="146"/>
      <c r="K315" s="145"/>
      <c r="L315" s="145"/>
      <c r="M315" s="146"/>
    </row>
    <row r="316" spans="2:17">
      <c r="F316" s="145"/>
      <c r="G316" s="145"/>
      <c r="H316" s="146"/>
      <c r="I316" s="145"/>
      <c r="J316" s="146"/>
      <c r="K316" s="145"/>
      <c r="L316" s="145"/>
      <c r="M316" s="146"/>
    </row>
    <row r="317" spans="2:17">
      <c r="F317" s="145"/>
      <c r="G317" s="145"/>
      <c r="H317" s="146"/>
      <c r="I317" s="145"/>
      <c r="J317" s="146"/>
      <c r="K317" s="145"/>
      <c r="L317" s="145"/>
      <c r="M317" s="146"/>
    </row>
    <row r="318" spans="2:17">
      <c r="F318" s="145"/>
      <c r="G318" s="145"/>
      <c r="H318" s="146"/>
      <c r="I318" s="145"/>
      <c r="J318" s="146"/>
      <c r="K318" s="145"/>
      <c r="L318" s="145"/>
      <c r="M318" s="146"/>
    </row>
    <row r="319" spans="2:17">
      <c r="F319" s="145"/>
      <c r="G319" s="145"/>
      <c r="H319" s="146"/>
      <c r="I319" s="145"/>
      <c r="J319" s="146"/>
      <c r="K319" s="145"/>
      <c r="L319" s="145"/>
      <c r="M319" s="146"/>
    </row>
    <row r="320" spans="2:17">
      <c r="F320" s="145"/>
      <c r="G320" s="145"/>
      <c r="H320" s="146"/>
      <c r="I320" s="145"/>
      <c r="J320" s="146"/>
      <c r="K320" s="145"/>
      <c r="L320" s="145"/>
      <c r="M320" s="146"/>
    </row>
    <row r="325" spans="6:10">
      <c r="F325" s="145"/>
      <c r="G325" s="145"/>
      <c r="H325" s="146"/>
      <c r="I325" s="145"/>
    </row>
    <row r="326" spans="6:10">
      <c r="F326" s="145"/>
      <c r="G326" s="145"/>
      <c r="H326" s="146"/>
      <c r="I326" s="145"/>
    </row>
    <row r="327" spans="6:10">
      <c r="F327" s="145"/>
      <c r="G327" s="145"/>
      <c r="H327" s="146"/>
      <c r="I327" s="145"/>
    </row>
    <row r="328" spans="6:10">
      <c r="F328" s="145"/>
      <c r="G328" s="145"/>
      <c r="H328" s="146"/>
      <c r="I328" s="145"/>
    </row>
    <row r="329" spans="6:10">
      <c r="F329" s="145"/>
      <c r="G329" s="145"/>
      <c r="H329" s="146"/>
      <c r="I329" s="145"/>
    </row>
    <row r="330" spans="6:10">
      <c r="F330" s="145"/>
      <c r="G330" s="145"/>
      <c r="H330" s="146"/>
      <c r="I330" s="145"/>
    </row>
    <row r="331" spans="6:10">
      <c r="F331" s="145"/>
      <c r="G331" s="145"/>
      <c r="H331" s="146"/>
      <c r="I331" s="145"/>
      <c r="J331" s="146"/>
    </row>
    <row r="332" spans="6:10">
      <c r="F332" s="145"/>
      <c r="G332" s="145"/>
      <c r="H332" s="146"/>
      <c r="I332" s="145"/>
      <c r="J332" s="146"/>
    </row>
    <row r="333" spans="6:10">
      <c r="F333" s="145"/>
      <c r="G333" s="145"/>
      <c r="H333" s="146"/>
      <c r="I333" s="145"/>
      <c r="J333" s="146"/>
    </row>
    <row r="334" spans="6:10">
      <c r="F334" s="145"/>
      <c r="G334" s="145"/>
      <c r="H334" s="146"/>
      <c r="I334" s="145"/>
      <c r="J334" s="146"/>
    </row>
  </sheetData>
  <mergeCells count="3">
    <mergeCell ref="U3:U5"/>
    <mergeCell ref="A1:U1"/>
    <mergeCell ref="A269:S269"/>
  </mergeCells>
  <phoneticPr fontId="13" type="noConversion"/>
  <printOptions horizontalCentered="1"/>
  <pageMargins left="0.25" right="0.25" top="0.75" bottom="0.75" header="0.3" footer="0.3"/>
  <pageSetup paperSize="9" scale="47" orientation="landscape" r:id="rId1"/>
  <rowBreaks count="1" manualBreakCount="1">
    <brk id="27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65"/>
  <sheetViews>
    <sheetView workbookViewId="0">
      <pane ySplit="175" topLeftCell="A268" activePane="bottomLeft" state="frozen"/>
      <selection pane="bottomLeft" activeCell="C321" sqref="C321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602" t="s">
        <v>368</v>
      </c>
      <c r="B1" s="602"/>
      <c r="C1" s="602"/>
      <c r="D1" s="602"/>
      <c r="E1" s="602"/>
      <c r="F1" s="602"/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4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5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06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568" customFormat="1" ht="18" customHeight="1">
      <c r="A282" s="564" t="s">
        <v>364</v>
      </c>
      <c r="B282" s="565">
        <v>100150.82262584542</v>
      </c>
      <c r="C282" s="565">
        <v>35484.339999999997</v>
      </c>
      <c r="D282" s="565">
        <v>21959.37</v>
      </c>
      <c r="E282" s="565">
        <v>1194.48</v>
      </c>
      <c r="F282" s="565">
        <v>13524.97</v>
      </c>
      <c r="G282" s="565">
        <v>733.59</v>
      </c>
      <c r="H282" s="565">
        <v>12791.38</v>
      </c>
      <c r="I282" s="565">
        <v>64666.482625845427</v>
      </c>
      <c r="J282" s="565">
        <v>7705.6915926031661</v>
      </c>
      <c r="K282" s="565">
        <v>5473.37</v>
      </c>
      <c r="L282" s="565">
        <v>56960.791033242262</v>
      </c>
      <c r="M282" s="565">
        <v>36868.598889681678</v>
      </c>
      <c r="N282" s="565">
        <v>20092.192143560584</v>
      </c>
      <c r="O282" s="565">
        <v>29665.061592603168</v>
      </c>
      <c r="P282" s="565">
        <v>6667.85</v>
      </c>
      <c r="Q282" s="565">
        <v>70485.761033242263</v>
      </c>
      <c r="R282" s="565">
        <v>37602.188889681682</v>
      </c>
      <c r="S282" s="566">
        <v>32883.572143560581</v>
      </c>
      <c r="T282" s="567"/>
      <c r="U282" s="566"/>
      <c r="X282" s="569"/>
    </row>
    <row r="283" spans="1:24" s="568" customFormat="1" ht="18" customHeight="1">
      <c r="A283" s="564" t="s">
        <v>365</v>
      </c>
      <c r="B283" s="565">
        <v>88097.896458267322</v>
      </c>
      <c r="C283" s="565">
        <v>32338.080000000002</v>
      </c>
      <c r="D283" s="565">
        <v>14177.14</v>
      </c>
      <c r="E283" s="565">
        <v>782.3</v>
      </c>
      <c r="F283" s="565">
        <v>18160.939999999999</v>
      </c>
      <c r="G283" s="565">
        <v>6801.16</v>
      </c>
      <c r="H283" s="565">
        <v>11359.78</v>
      </c>
      <c r="I283" s="565">
        <v>55759.816458267327</v>
      </c>
      <c r="J283" s="565">
        <v>6942.2113585704019</v>
      </c>
      <c r="K283" s="565">
        <v>3090.93</v>
      </c>
      <c r="L283" s="565">
        <v>48817.605099696928</v>
      </c>
      <c r="M283" s="565">
        <v>29139.111798061938</v>
      </c>
      <c r="N283" s="565">
        <v>19678.493301634986</v>
      </c>
      <c r="O283" s="565">
        <v>21119.351358570402</v>
      </c>
      <c r="P283" s="565">
        <v>3873.23</v>
      </c>
      <c r="Q283" s="565">
        <v>66978.54509969693</v>
      </c>
      <c r="R283" s="565">
        <v>35940.271798061935</v>
      </c>
      <c r="S283" s="566">
        <v>31038.273301634985</v>
      </c>
      <c r="T283" s="567"/>
      <c r="U283" s="566"/>
      <c r="X283" s="569"/>
    </row>
    <row r="284" spans="1:24" s="568" customFormat="1" ht="18" customHeight="1">
      <c r="A284" s="564" t="s">
        <v>366</v>
      </c>
      <c r="B284" s="565">
        <v>135660.74969902536</v>
      </c>
      <c r="C284" s="565">
        <v>23790.58</v>
      </c>
      <c r="D284" s="565">
        <v>12738.85</v>
      </c>
      <c r="E284" s="565">
        <v>909.17</v>
      </c>
      <c r="F284" s="565">
        <v>11051.73</v>
      </c>
      <c r="G284" s="565">
        <v>831.54</v>
      </c>
      <c r="H284" s="565">
        <v>10220.19</v>
      </c>
      <c r="I284" s="565">
        <v>111870.16969902535</v>
      </c>
      <c r="J284" s="565">
        <v>34911.606059617683</v>
      </c>
      <c r="K284" s="565">
        <v>13530.56</v>
      </c>
      <c r="L284" s="565">
        <v>76958.563639407686</v>
      </c>
      <c r="M284" s="565">
        <v>50441.122499983336</v>
      </c>
      <c r="N284" s="565">
        <v>26517.44113942434</v>
      </c>
      <c r="O284" s="565">
        <v>47650.456059617682</v>
      </c>
      <c r="P284" s="565">
        <v>14439.73</v>
      </c>
      <c r="Q284" s="565">
        <v>88010.293639407682</v>
      </c>
      <c r="R284" s="565">
        <v>51272.662499983337</v>
      </c>
      <c r="S284" s="566">
        <v>36737.631139424338</v>
      </c>
      <c r="T284" s="567"/>
      <c r="U284" s="566"/>
      <c r="X284" s="569"/>
    </row>
    <row r="285" spans="1:24" s="568" customFormat="1" ht="18" customHeight="1">
      <c r="A285" s="424" t="s">
        <v>367</v>
      </c>
      <c r="B285" s="481">
        <f>SUM(B282:B284)</f>
        <v>323909.46878313809</v>
      </c>
      <c r="C285" s="481">
        <f t="shared" ref="C285:S285" si="38">SUM(C282:C284)</f>
        <v>91613</v>
      </c>
      <c r="D285" s="481">
        <f t="shared" si="38"/>
        <v>48875.359999999993</v>
      </c>
      <c r="E285" s="481">
        <f t="shared" si="38"/>
        <v>2885.95</v>
      </c>
      <c r="F285" s="481">
        <f t="shared" si="38"/>
        <v>42737.64</v>
      </c>
      <c r="G285" s="481">
        <f t="shared" si="38"/>
        <v>8366.2900000000009</v>
      </c>
      <c r="H285" s="481">
        <f t="shared" si="38"/>
        <v>34371.35</v>
      </c>
      <c r="I285" s="481">
        <f t="shared" si="38"/>
        <v>232296.46878313809</v>
      </c>
      <c r="J285" s="481">
        <f t="shared" si="38"/>
        <v>49559.509010791255</v>
      </c>
      <c r="K285" s="481">
        <f t="shared" si="38"/>
        <v>22094.86</v>
      </c>
      <c r="L285" s="481">
        <f t="shared" si="38"/>
        <v>182736.95977234689</v>
      </c>
      <c r="M285" s="481">
        <f t="shared" si="38"/>
        <v>116448.83318772695</v>
      </c>
      <c r="N285" s="481">
        <f t="shared" si="38"/>
        <v>66288.126584619909</v>
      </c>
      <c r="O285" s="481">
        <f t="shared" si="38"/>
        <v>98434.869010791241</v>
      </c>
      <c r="P285" s="481">
        <f t="shared" si="38"/>
        <v>24980.809999999998</v>
      </c>
      <c r="Q285" s="481">
        <f t="shared" si="38"/>
        <v>225474.59977234685</v>
      </c>
      <c r="R285" s="481">
        <f t="shared" si="38"/>
        <v>124815.12318772695</v>
      </c>
      <c r="S285" s="560">
        <f t="shared" si="38"/>
        <v>100659.4765846199</v>
      </c>
      <c r="T285" s="567"/>
      <c r="U285" s="586"/>
      <c r="X285" s="569"/>
    </row>
    <row r="286" spans="1:24" s="181" customFormat="1" ht="18" customHeight="1">
      <c r="A286" s="362" t="s">
        <v>278</v>
      </c>
      <c r="B286" s="363">
        <f>(B285-B281)/B281*100</f>
        <v>-32.302552331352693</v>
      </c>
      <c r="C286" s="363">
        <f t="shared" ref="C286:S286" si="39">(C285-C281)/C281*100</f>
        <v>-32.429621718581288</v>
      </c>
      <c r="D286" s="363">
        <f t="shared" si="39"/>
        <v>-43.159626943824684</v>
      </c>
      <c r="E286" s="363">
        <f t="shared" si="39"/>
        <v>-56.763498531791214</v>
      </c>
      <c r="F286" s="363">
        <f t="shared" si="39"/>
        <v>-13.825934502883891</v>
      </c>
      <c r="G286" s="363">
        <f t="shared" si="39"/>
        <v>-4.40514087355543</v>
      </c>
      <c r="H286" s="363">
        <f t="shared" si="39"/>
        <v>-15.844631345651964</v>
      </c>
      <c r="I286" s="363">
        <f t="shared" si="39"/>
        <v>-32.252307245618333</v>
      </c>
      <c r="J286" s="363">
        <f t="shared" si="39"/>
        <v>-34.573666265015511</v>
      </c>
      <c r="K286" s="363">
        <f t="shared" si="39"/>
        <v>-22.024004249901637</v>
      </c>
      <c r="L286" s="363">
        <f t="shared" si="39"/>
        <v>-31.594067509307962</v>
      </c>
      <c r="M286" s="363">
        <f t="shared" si="39"/>
        <v>-13.046953735680297</v>
      </c>
      <c r="N286" s="363">
        <f t="shared" si="39"/>
        <v>-50.239600083750958</v>
      </c>
      <c r="O286" s="363">
        <f t="shared" si="39"/>
        <v>-39.138408728618906</v>
      </c>
      <c r="P286" s="363">
        <f t="shared" si="39"/>
        <v>-28.647181332170813</v>
      </c>
      <c r="Q286" s="363">
        <f t="shared" si="39"/>
        <v>-28.811884978856707</v>
      </c>
      <c r="R286" s="363">
        <f t="shared" si="39"/>
        <v>-12.516850525408959</v>
      </c>
      <c r="S286" s="503">
        <f t="shared" si="39"/>
        <v>-42.168786418295696</v>
      </c>
      <c r="T286" s="500" t="e">
        <f t="shared" ref="T286:U286" si="40">(T257-T253)/T253*100</f>
        <v>#DIV/0!</v>
      </c>
      <c r="U286" s="363" t="e">
        <f t="shared" si="40"/>
        <v>#DIV/0!</v>
      </c>
    </row>
    <row r="287" spans="1:24" s="182" customFormat="1" ht="18" customHeight="1">
      <c r="A287" s="298" t="s">
        <v>359</v>
      </c>
      <c r="B287" s="418">
        <f>(B285-B269)/B269*100</f>
        <v>-42.179101098929394</v>
      </c>
      <c r="C287" s="418">
        <f t="shared" ref="C287:S287" si="41">(C285-C269)/C269*100</f>
        <v>-22.149021150112176</v>
      </c>
      <c r="D287" s="418">
        <f t="shared" si="41"/>
        <v>-29.472469501667337</v>
      </c>
      <c r="E287" s="418">
        <f t="shared" si="41"/>
        <v>-80.770076494576088</v>
      </c>
      <c r="F287" s="418">
        <f t="shared" si="41"/>
        <v>-11.658388058961046</v>
      </c>
      <c r="G287" s="418">
        <f t="shared" si="41"/>
        <v>-54.213387987861431</v>
      </c>
      <c r="H287" s="418">
        <f t="shared" si="41"/>
        <v>14.170238844590747</v>
      </c>
      <c r="I287" s="418">
        <f t="shared" si="41"/>
        <v>-47.505647175160931</v>
      </c>
      <c r="J287" s="418">
        <f t="shared" si="41"/>
        <v>9.90128023600289</v>
      </c>
      <c r="K287" s="418">
        <f t="shared" si="41"/>
        <v>-7.4103221697006134</v>
      </c>
      <c r="L287" s="418">
        <f t="shared" si="41"/>
        <v>-54.01947239687258</v>
      </c>
      <c r="M287" s="418">
        <f t="shared" si="41"/>
        <v>-43.635073300629017</v>
      </c>
      <c r="N287" s="418">
        <f t="shared" si="41"/>
        <v>-65.262247763217374</v>
      </c>
      <c r="O287" s="418">
        <f t="shared" si="41"/>
        <v>-13.951216094973487</v>
      </c>
      <c r="P287" s="418">
        <f t="shared" si="41"/>
        <v>-35.733738436049691</v>
      </c>
      <c r="Q287" s="418">
        <f t="shared" si="41"/>
        <v>-49.422498561553226</v>
      </c>
      <c r="R287" s="418">
        <f t="shared" si="41"/>
        <v>-44.494638089580036</v>
      </c>
      <c r="S287" s="504">
        <f t="shared" si="41"/>
        <v>-54.43825412197365</v>
      </c>
      <c r="T287" s="501" t="e">
        <f>(T257-T241)/T241*100</f>
        <v>#DIV/0!</v>
      </c>
      <c r="U287" s="418" t="e">
        <f>(U257-U241)/U241*100</f>
        <v>#DIV/0!</v>
      </c>
    </row>
    <row r="288" spans="1:24" s="181" customFormat="1" ht="18" customHeight="1" thickBot="1">
      <c r="A288" s="299" t="s">
        <v>360</v>
      </c>
      <c r="B288" s="422">
        <f>(B285-B253)/B253*100</f>
        <v>-28.269062593825943</v>
      </c>
      <c r="C288" s="422">
        <f t="shared" ref="C288:S288" si="42">(C285-C253)/C253*100</f>
        <v>-0.70775785061499785</v>
      </c>
      <c r="D288" s="422">
        <f t="shared" si="42"/>
        <v>-9.7189032169758036</v>
      </c>
      <c r="E288" s="422">
        <f t="shared" si="42"/>
        <v>-65.195300439950614</v>
      </c>
      <c r="F288" s="422">
        <f t="shared" si="42"/>
        <v>12.086526974768642</v>
      </c>
      <c r="G288" s="422">
        <f t="shared" si="42"/>
        <v>-16.689337481129765</v>
      </c>
      <c r="H288" s="422">
        <f t="shared" si="42"/>
        <v>22.375152517884693</v>
      </c>
      <c r="I288" s="422">
        <f t="shared" si="42"/>
        <v>-35.346719676660122</v>
      </c>
      <c r="J288" s="422">
        <f t="shared" si="42"/>
        <v>27.073428285244056</v>
      </c>
      <c r="K288" s="422">
        <f t="shared" si="42"/>
        <v>33.514415357850531</v>
      </c>
      <c r="L288" s="422">
        <f t="shared" si="42"/>
        <v>-42.947301482334325</v>
      </c>
      <c r="M288" s="422">
        <f t="shared" si="42"/>
        <v>-35.44316144828958</v>
      </c>
      <c r="N288" s="422">
        <f t="shared" si="42"/>
        <v>-52.621951065235493</v>
      </c>
      <c r="O288" s="422">
        <f t="shared" si="42"/>
        <v>5.6876227222644431</v>
      </c>
      <c r="P288" s="422">
        <f t="shared" si="42"/>
        <v>0.5648032186134635</v>
      </c>
      <c r="Q288" s="422">
        <f t="shared" si="42"/>
        <v>-37.09280505741657</v>
      </c>
      <c r="R288" s="422">
        <f t="shared" si="42"/>
        <v>-34.454152698942522</v>
      </c>
      <c r="S288" s="505">
        <f t="shared" si="42"/>
        <v>-40.083656472931636</v>
      </c>
      <c r="T288" s="502" t="e">
        <f>(T257-T225)/T225*100</f>
        <v>#DIV/0!</v>
      </c>
      <c r="U288" s="422" t="e">
        <f>(U257-U225)/U225*100</f>
        <v>#DIV/0!</v>
      </c>
    </row>
    <row r="289" spans="1:21" s="181" customFormat="1" ht="5.25" customHeight="1">
      <c r="A289" s="184"/>
      <c r="B289" s="185"/>
      <c r="C289" s="185"/>
      <c r="D289" s="185"/>
      <c r="E289" s="185"/>
      <c r="F289" s="185"/>
      <c r="G289" s="185"/>
      <c r="H289" s="185"/>
      <c r="I289" s="185"/>
      <c r="J289" s="185"/>
      <c r="K289" s="185"/>
      <c r="L289" s="185"/>
      <c r="M289" s="185"/>
      <c r="N289" s="185"/>
      <c r="O289" s="185"/>
      <c r="P289" s="185"/>
      <c r="Q289" s="185"/>
      <c r="R289" s="185"/>
      <c r="S289" s="185"/>
      <c r="T289" s="185"/>
      <c r="U289" s="185"/>
    </row>
    <row r="290" spans="1:21" s="186" customFormat="1" ht="22.5" hidden="1" customHeight="1">
      <c r="A290" s="603" t="s">
        <v>279</v>
      </c>
      <c r="B290" s="603"/>
      <c r="C290" s="603"/>
      <c r="D290" s="603"/>
      <c r="E290" s="603"/>
      <c r="F290" s="603"/>
      <c r="G290" s="603"/>
      <c r="H290" s="603"/>
      <c r="I290" s="603"/>
      <c r="J290" s="603"/>
      <c r="K290" s="603"/>
      <c r="L290" s="603"/>
      <c r="M290" s="603"/>
      <c r="N290" s="603"/>
      <c r="O290" s="603"/>
      <c r="P290" s="603"/>
      <c r="Q290" s="603"/>
      <c r="R290" s="603"/>
      <c r="S290" s="603"/>
      <c r="U290" s="187"/>
    </row>
    <row r="291" spans="1:21" s="188" customFormat="1" ht="11.25" hidden="1" customHeight="1">
      <c r="A291" s="5" t="s">
        <v>229</v>
      </c>
      <c r="B291" s="6" t="s">
        <v>0</v>
      </c>
      <c r="C291" s="302" t="s">
        <v>1</v>
      </c>
      <c r="D291" s="302"/>
      <c r="E291" s="302"/>
      <c r="F291" s="302"/>
      <c r="G291" s="302"/>
      <c r="H291" s="303"/>
      <c r="I291" s="313" t="s">
        <v>2</v>
      </c>
      <c r="J291" s="313"/>
      <c r="K291" s="313"/>
      <c r="L291" s="313"/>
      <c r="M291" s="313"/>
      <c r="N291" s="341"/>
      <c r="O291" s="325" t="s">
        <v>3</v>
      </c>
      <c r="P291" s="325"/>
      <c r="Q291" s="326" t="s">
        <v>4</v>
      </c>
      <c r="R291" s="325"/>
      <c r="S291" s="327"/>
      <c r="U291" s="189"/>
    </row>
    <row r="292" spans="1:21" s="188" customFormat="1" ht="11.25" hidden="1" customHeight="1">
      <c r="A292" s="7"/>
      <c r="B292" s="8"/>
      <c r="C292" s="336"/>
      <c r="D292" s="305" t="s">
        <v>3</v>
      </c>
      <c r="E292" s="306"/>
      <c r="F292" s="305" t="s">
        <v>4</v>
      </c>
      <c r="G292" s="302"/>
      <c r="H292" s="303"/>
      <c r="I292" s="315"/>
      <c r="J292" s="316" t="s">
        <v>3</v>
      </c>
      <c r="K292" s="317"/>
      <c r="L292" s="318" t="s">
        <v>4</v>
      </c>
      <c r="M292" s="313"/>
      <c r="N292" s="314"/>
      <c r="O292" s="343"/>
      <c r="P292" s="344"/>
      <c r="Q292" s="345"/>
      <c r="R292" s="343"/>
      <c r="S292" s="346"/>
      <c r="U292" s="189"/>
    </row>
    <row r="293" spans="1:21" s="190" customFormat="1" ht="11.25" hidden="1" customHeight="1" thickBot="1">
      <c r="A293" s="7"/>
      <c r="B293" s="8"/>
      <c r="C293" s="336"/>
      <c r="D293" s="337"/>
      <c r="E293" s="338" t="s">
        <v>230</v>
      </c>
      <c r="F293" s="339"/>
      <c r="G293" s="340" t="s">
        <v>5</v>
      </c>
      <c r="H293" s="303" t="s">
        <v>6</v>
      </c>
      <c r="I293" s="315"/>
      <c r="J293" s="334"/>
      <c r="K293" s="318" t="s">
        <v>230</v>
      </c>
      <c r="L293" s="342"/>
      <c r="M293" s="335" t="s">
        <v>5</v>
      </c>
      <c r="N293" s="314" t="s">
        <v>6</v>
      </c>
      <c r="O293" s="346"/>
      <c r="P293" s="326" t="s">
        <v>230</v>
      </c>
      <c r="Q293" s="345"/>
      <c r="R293" s="347" t="s">
        <v>5</v>
      </c>
      <c r="S293" s="327" t="s">
        <v>6</v>
      </c>
      <c r="U293" s="191"/>
    </row>
    <row r="294" spans="1:21" ht="18" hidden="1" thickTop="1">
      <c r="A294" s="192" t="s">
        <v>280</v>
      </c>
      <c r="B294" s="419">
        <f t="shared" ref="B294:U294" si="43">SUM(B210:B216)</f>
        <v>1061150.293088688</v>
      </c>
      <c r="C294" s="419">
        <f t="shared" si="43"/>
        <v>280748.66000000003</v>
      </c>
      <c r="D294" s="419">
        <f t="shared" si="43"/>
        <v>186312.42</v>
      </c>
      <c r="E294" s="419">
        <f t="shared" si="43"/>
        <v>9942.0400000000009</v>
      </c>
      <c r="F294" s="419">
        <f t="shared" si="43"/>
        <v>94435.239999999991</v>
      </c>
      <c r="G294" s="419">
        <f t="shared" si="43"/>
        <v>29574.58</v>
      </c>
      <c r="H294" s="419">
        <f t="shared" si="43"/>
        <v>64860.66</v>
      </c>
      <c r="I294" s="419">
        <f t="shared" si="43"/>
        <v>780403.63308868825</v>
      </c>
      <c r="J294" s="419">
        <f t="shared" si="43"/>
        <v>154474.88485034218</v>
      </c>
      <c r="K294" s="419">
        <f t="shared" si="43"/>
        <v>52092.65</v>
      </c>
      <c r="L294" s="419">
        <f t="shared" si="43"/>
        <v>625927.74823834596</v>
      </c>
      <c r="M294" s="419">
        <f t="shared" si="43"/>
        <v>361015.85719014099</v>
      </c>
      <c r="N294" s="419">
        <f t="shared" si="43"/>
        <v>264911.89104820491</v>
      </c>
      <c r="O294" s="419">
        <f t="shared" si="43"/>
        <v>340787.30485034222</v>
      </c>
      <c r="P294" s="419">
        <f t="shared" si="43"/>
        <v>62030.69</v>
      </c>
      <c r="Q294" s="419">
        <f t="shared" si="43"/>
        <v>720364.98823834595</v>
      </c>
      <c r="R294" s="419">
        <f t="shared" si="43"/>
        <v>390592.437190141</v>
      </c>
      <c r="S294" s="419">
        <f t="shared" si="43"/>
        <v>329771.55104820494</v>
      </c>
      <c r="T294" s="419">
        <f t="shared" si="43"/>
        <v>0</v>
      </c>
      <c r="U294" s="419">
        <f t="shared" si="43"/>
        <v>0</v>
      </c>
    </row>
    <row r="295" spans="1:21" ht="17.25" hidden="1">
      <c r="A295" s="348" t="s">
        <v>281</v>
      </c>
      <c r="B295" s="420">
        <f t="shared" ref="B295:U295" si="44">SUM(B193:B199)</f>
        <v>1052274.2690921908</v>
      </c>
      <c r="C295" s="420">
        <f t="shared" si="44"/>
        <v>245933.49</v>
      </c>
      <c r="D295" s="420">
        <f t="shared" si="44"/>
        <v>158633.23000000001</v>
      </c>
      <c r="E295" s="420">
        <f t="shared" si="44"/>
        <v>5262.47</v>
      </c>
      <c r="F295" s="420">
        <f t="shared" si="44"/>
        <v>87300.260000000009</v>
      </c>
      <c r="G295" s="420">
        <f t="shared" si="44"/>
        <v>26662.34</v>
      </c>
      <c r="H295" s="420">
        <f t="shared" si="44"/>
        <v>60635.92</v>
      </c>
      <c r="I295" s="420">
        <f t="shared" si="44"/>
        <v>806342.77909219079</v>
      </c>
      <c r="J295" s="420">
        <f t="shared" si="44"/>
        <v>174090.29120572755</v>
      </c>
      <c r="K295" s="420">
        <f t="shared" si="44"/>
        <v>44673.759999999995</v>
      </c>
      <c r="L295" s="420">
        <f t="shared" si="44"/>
        <v>632251.48788646329</v>
      </c>
      <c r="M295" s="420">
        <f t="shared" si="44"/>
        <v>340418.18621114391</v>
      </c>
      <c r="N295" s="420">
        <f t="shared" si="44"/>
        <v>291834.30167531938</v>
      </c>
      <c r="O295" s="420">
        <f t="shared" si="44"/>
        <v>332724.52120572753</v>
      </c>
      <c r="P295" s="420">
        <f t="shared" si="44"/>
        <v>49935.229999999996</v>
      </c>
      <c r="Q295" s="420">
        <f t="shared" si="44"/>
        <v>719549.7478864633</v>
      </c>
      <c r="R295" s="420">
        <f t="shared" si="44"/>
        <v>367080.52621114394</v>
      </c>
      <c r="S295" s="420">
        <f t="shared" si="44"/>
        <v>352469.22167531936</v>
      </c>
      <c r="T295" s="420">
        <f t="shared" si="44"/>
        <v>122942.35924653233</v>
      </c>
      <c r="U295" s="420">
        <f t="shared" si="44"/>
        <v>20218.484750144282</v>
      </c>
    </row>
    <row r="296" spans="1:21" ht="17.25" hidden="1">
      <c r="A296" s="348" t="s">
        <v>282</v>
      </c>
      <c r="B296" s="421">
        <f t="shared" ref="B296:U296" si="45">SUM(B176:B182)</f>
        <v>1122510.7960463047</v>
      </c>
      <c r="C296" s="421">
        <f t="shared" si="45"/>
        <v>318825.40000000002</v>
      </c>
      <c r="D296" s="421">
        <f t="shared" si="45"/>
        <v>191649.98</v>
      </c>
      <c r="E296" s="421">
        <f t="shared" si="45"/>
        <v>10302.5</v>
      </c>
      <c r="F296" s="421">
        <f t="shared" si="45"/>
        <v>127174.42</v>
      </c>
      <c r="G296" s="421">
        <f t="shared" si="45"/>
        <v>53222.8</v>
      </c>
      <c r="H296" s="421">
        <f t="shared" si="45"/>
        <v>73953.62</v>
      </c>
      <c r="I296" s="421">
        <f t="shared" si="45"/>
        <v>803685.39604630473</v>
      </c>
      <c r="J296" s="421">
        <f t="shared" si="45"/>
        <v>152011.54181520833</v>
      </c>
      <c r="K296" s="421">
        <f t="shared" si="45"/>
        <v>34506.800000000003</v>
      </c>
      <c r="L296" s="421">
        <f t="shared" si="45"/>
        <v>651673.85423109634</v>
      </c>
      <c r="M296" s="421">
        <f t="shared" si="45"/>
        <v>392306.2608890906</v>
      </c>
      <c r="N296" s="421">
        <f t="shared" si="45"/>
        <v>259367.5933420058</v>
      </c>
      <c r="O296" s="421">
        <f t="shared" si="45"/>
        <v>343661.60074604378</v>
      </c>
      <c r="P296" s="421">
        <f t="shared" si="45"/>
        <v>44809.63</v>
      </c>
      <c r="Q296" s="421">
        <f t="shared" si="45"/>
        <v>778849.90867400949</v>
      </c>
      <c r="R296" s="421">
        <f t="shared" si="45"/>
        <v>445528.87573741359</v>
      </c>
      <c r="S296" s="421">
        <f t="shared" si="45"/>
        <v>333321.03293659585</v>
      </c>
      <c r="T296" s="421">
        <f t="shared" si="45"/>
        <v>32261.136029994068</v>
      </c>
      <c r="U296" s="421">
        <f t="shared" si="45"/>
        <v>0</v>
      </c>
    </row>
    <row r="297" spans="1:21" ht="17.25" hidden="1">
      <c r="A297" s="348" t="s">
        <v>193</v>
      </c>
      <c r="B297" s="421">
        <f t="shared" ref="B297:S297" si="46">SUM(B124:B130)</f>
        <v>458926</v>
      </c>
      <c r="C297" s="421">
        <f t="shared" si="46"/>
        <v>172692</v>
      </c>
      <c r="D297" s="421">
        <f t="shared" si="46"/>
        <v>107762</v>
      </c>
      <c r="E297" s="421">
        <f t="shared" si="46"/>
        <v>10668</v>
      </c>
      <c r="F297" s="421">
        <f t="shared" si="46"/>
        <v>64930</v>
      </c>
      <c r="G297" s="421">
        <f t="shared" si="46"/>
        <v>14677</v>
      </c>
      <c r="H297" s="421">
        <f t="shared" si="46"/>
        <v>50253</v>
      </c>
      <c r="I297" s="421">
        <f t="shared" si="46"/>
        <v>286233</v>
      </c>
      <c r="J297" s="421">
        <f t="shared" si="46"/>
        <v>48335</v>
      </c>
      <c r="K297" s="421">
        <f t="shared" si="46"/>
        <v>24478</v>
      </c>
      <c r="L297" s="421">
        <f t="shared" si="46"/>
        <v>237898</v>
      </c>
      <c r="M297" s="421">
        <f t="shared" si="46"/>
        <v>123239</v>
      </c>
      <c r="N297" s="421">
        <f t="shared" si="46"/>
        <v>114657</v>
      </c>
      <c r="O297" s="421">
        <f t="shared" si="46"/>
        <v>156098</v>
      </c>
      <c r="P297" s="421">
        <f t="shared" si="46"/>
        <v>35148</v>
      </c>
      <c r="Q297" s="421">
        <f t="shared" si="46"/>
        <v>302828</v>
      </c>
      <c r="R297" s="421">
        <f t="shared" si="46"/>
        <v>137917</v>
      </c>
      <c r="S297" s="421">
        <f t="shared" si="46"/>
        <v>164911</v>
      </c>
      <c r="T297" s="127"/>
      <c r="U297" s="89"/>
    </row>
    <row r="298" spans="1:21" ht="17.25" hidden="1">
      <c r="A298" s="349" t="s">
        <v>161</v>
      </c>
      <c r="B298" s="196">
        <f>100*(B294/B295-1)</f>
        <v>0.8435086039074946</v>
      </c>
      <c r="C298" s="196">
        <f t="shared" ref="C298:U298" si="47">100*(C294/C295-1)</f>
        <v>14.156335519818807</v>
      </c>
      <c r="D298" s="196">
        <f t="shared" si="47"/>
        <v>17.448544671252051</v>
      </c>
      <c r="E298" s="196">
        <f t="shared" si="47"/>
        <v>88.923452295214986</v>
      </c>
      <c r="F298" s="196">
        <f t="shared" si="47"/>
        <v>8.1729195308238189</v>
      </c>
      <c r="G298" s="196">
        <f t="shared" si="47"/>
        <v>10.922672203565043</v>
      </c>
      <c r="H298" s="196">
        <f t="shared" si="47"/>
        <v>6.9673883071288634</v>
      </c>
      <c r="I298" s="196">
        <f t="shared" si="47"/>
        <v>-3.2168882361302664</v>
      </c>
      <c r="J298" s="196">
        <f t="shared" si="47"/>
        <v>-11.267375233582255</v>
      </c>
      <c r="K298" s="196">
        <f t="shared" si="47"/>
        <v>16.606817962043063</v>
      </c>
      <c r="L298" s="196">
        <f t="shared" si="47"/>
        <v>-1.0001937155192486</v>
      </c>
      <c r="M298" s="196">
        <f t="shared" si="47"/>
        <v>6.0506964120363937</v>
      </c>
      <c r="N298" s="196">
        <f t="shared" si="47"/>
        <v>-9.2252385934628816</v>
      </c>
      <c r="O298" s="196">
        <f t="shared" si="47"/>
        <v>2.4232610254864229</v>
      </c>
      <c r="P298" s="196">
        <f t="shared" si="47"/>
        <v>24.222297564264771</v>
      </c>
      <c r="Q298" s="196">
        <f t="shared" si="47"/>
        <v>0.1132986779965206</v>
      </c>
      <c r="R298" s="196">
        <f t="shared" si="47"/>
        <v>6.4051098601381806</v>
      </c>
      <c r="S298" s="196">
        <f t="shared" si="47"/>
        <v>-6.4396177683913152</v>
      </c>
      <c r="T298" s="128">
        <f t="shared" si="47"/>
        <v>-100</v>
      </c>
      <c r="U298" s="103">
        <f t="shared" si="47"/>
        <v>-100</v>
      </c>
    </row>
    <row r="299" spans="1:21" ht="17.25" hidden="1">
      <c r="A299" s="348" t="s">
        <v>162</v>
      </c>
      <c r="B299" s="197">
        <f>100*(B294/B296-1)</f>
        <v>-5.4663619426859817</v>
      </c>
      <c r="C299" s="197">
        <f t="shared" ref="C299:U299" si="48">100*(C294/C296-1)</f>
        <v>-11.942818859476056</v>
      </c>
      <c r="D299" s="197">
        <f t="shared" si="48"/>
        <v>-2.7850563824739272</v>
      </c>
      <c r="E299" s="197">
        <f t="shared" si="48"/>
        <v>-3.498762436301861</v>
      </c>
      <c r="F299" s="197">
        <f t="shared" si="48"/>
        <v>-25.743526095892566</v>
      </c>
      <c r="G299" s="197">
        <f t="shared" si="48"/>
        <v>-44.432498853874655</v>
      </c>
      <c r="H299" s="197">
        <f t="shared" si="48"/>
        <v>-12.295490065259806</v>
      </c>
      <c r="I299" s="197">
        <f t="shared" si="48"/>
        <v>-2.8968752041719448</v>
      </c>
      <c r="J299" s="197">
        <f t="shared" si="48"/>
        <v>1.6204973686329671</v>
      </c>
      <c r="K299" s="197">
        <f t="shared" si="48"/>
        <v>50.963433294307194</v>
      </c>
      <c r="L299" s="197">
        <f t="shared" si="48"/>
        <v>-3.9507655287364551</v>
      </c>
      <c r="M299" s="197">
        <f t="shared" si="48"/>
        <v>-7.9760143587909171</v>
      </c>
      <c r="N299" s="197">
        <f t="shared" si="48"/>
        <v>2.1376216028994532</v>
      </c>
      <c r="O299" s="197">
        <f t="shared" si="48"/>
        <v>-0.8363738891577821</v>
      </c>
      <c r="P299" s="197">
        <f t="shared" si="48"/>
        <v>38.431604992051938</v>
      </c>
      <c r="Q299" s="197">
        <f t="shared" si="48"/>
        <v>-7.5091387678575927</v>
      </c>
      <c r="R299" s="197">
        <f t="shared" si="48"/>
        <v>-12.330612343890168</v>
      </c>
      <c r="S299" s="197">
        <f t="shared" si="48"/>
        <v>-1.0648838619992218</v>
      </c>
      <c r="T299" s="129">
        <f t="shared" si="48"/>
        <v>-100</v>
      </c>
      <c r="U299" s="102" t="e">
        <f t="shared" si="48"/>
        <v>#DIV/0!</v>
      </c>
    </row>
    <row r="300" spans="1:21" hidden="1">
      <c r="A300" t="s">
        <v>194</v>
      </c>
      <c r="B300" s="102">
        <f t="shared" ref="B300:S300" si="49">100*(B294/B297-1)</f>
        <v>131.22470574530274</v>
      </c>
      <c r="C300" s="102">
        <f t="shared" si="49"/>
        <v>62.57189678734396</v>
      </c>
      <c r="D300" s="102">
        <f t="shared" si="49"/>
        <v>72.89250385107924</v>
      </c>
      <c r="E300" s="102">
        <f t="shared" si="49"/>
        <v>-6.8050243719534942</v>
      </c>
      <c r="F300" s="102">
        <f t="shared" si="49"/>
        <v>45.441614045895577</v>
      </c>
      <c r="G300" s="102">
        <f t="shared" si="49"/>
        <v>101.50289568712951</v>
      </c>
      <c r="H300" s="102">
        <f t="shared" si="49"/>
        <v>29.068234732254794</v>
      </c>
      <c r="I300" s="102">
        <f t="shared" si="49"/>
        <v>172.64628225560585</v>
      </c>
      <c r="J300" s="102">
        <f t="shared" si="49"/>
        <v>219.59218961485917</v>
      </c>
      <c r="K300" s="102">
        <f t="shared" si="49"/>
        <v>112.81415965356646</v>
      </c>
      <c r="L300" s="102">
        <f t="shared" si="49"/>
        <v>163.10761260638844</v>
      </c>
      <c r="M300" s="102">
        <f t="shared" si="49"/>
        <v>192.93961910607922</v>
      </c>
      <c r="N300" s="102">
        <f t="shared" si="49"/>
        <v>131.04728978449191</v>
      </c>
      <c r="O300" s="102">
        <f t="shared" si="49"/>
        <v>118.31625315528846</v>
      </c>
      <c r="P300" s="102">
        <f t="shared" si="49"/>
        <v>76.484266530101294</v>
      </c>
      <c r="Q300" s="102">
        <f t="shared" si="49"/>
        <v>137.87925430883075</v>
      </c>
      <c r="R300" s="102">
        <f t="shared" si="49"/>
        <v>183.20833341077676</v>
      </c>
      <c r="S300" s="102">
        <f t="shared" si="49"/>
        <v>99.969408376763795</v>
      </c>
      <c r="T300" s="122"/>
      <c r="U300" s="121" t="s">
        <v>171</v>
      </c>
    </row>
    <row r="301" spans="1:21" s="118" customFormat="1" hidden="1">
      <c r="A301" s="118" t="s">
        <v>170</v>
      </c>
      <c r="T301" s="130"/>
      <c r="U301" s="119"/>
    </row>
    <row r="302" spans="1:21" hidden="1">
      <c r="A302" s="118" t="s">
        <v>181</v>
      </c>
      <c r="B302" s="131" t="e">
        <f>B294/#REF!-1</f>
        <v>#REF!</v>
      </c>
      <c r="C302" s="131" t="e">
        <f>C294/#REF!-1</f>
        <v>#REF!</v>
      </c>
      <c r="D302" s="131" t="e">
        <f>D294/#REF!-1</f>
        <v>#REF!</v>
      </c>
      <c r="E302" s="131" t="e">
        <f>E294/#REF!-1</f>
        <v>#REF!</v>
      </c>
      <c r="F302" s="131" t="e">
        <f>F294/#REF!-1</f>
        <v>#REF!</v>
      </c>
      <c r="G302" s="131" t="e">
        <f>G294/#REF!-1</f>
        <v>#REF!</v>
      </c>
      <c r="H302" s="131" t="e">
        <f>H294/#REF!-1</f>
        <v>#REF!</v>
      </c>
      <c r="I302" s="131" t="e">
        <f>I294/#REF!-1</f>
        <v>#REF!</v>
      </c>
      <c r="J302" s="131" t="e">
        <f>J294/#REF!-1</f>
        <v>#REF!</v>
      </c>
      <c r="K302" s="131" t="e">
        <f>K294/#REF!-1</f>
        <v>#REF!</v>
      </c>
      <c r="L302" s="131" t="e">
        <f>L294/#REF!-1</f>
        <v>#REF!</v>
      </c>
      <c r="M302" s="131" t="e">
        <f>M294/#REF!-1</f>
        <v>#REF!</v>
      </c>
      <c r="N302" s="131" t="e">
        <f>N294/#REF!-1</f>
        <v>#REF!</v>
      </c>
      <c r="O302" s="131" t="e">
        <f>O294/#REF!-1</f>
        <v>#REF!</v>
      </c>
      <c r="P302" s="131" t="e">
        <f>P294/#REF!-1</f>
        <v>#REF!</v>
      </c>
      <c r="Q302" s="131" t="e">
        <f>Q294/#REF!-1</f>
        <v>#REF!</v>
      </c>
      <c r="R302" s="131" t="e">
        <f>R294/#REF!-1</f>
        <v>#REF!</v>
      </c>
      <c r="S302" s="131" t="e">
        <f>S294/#REF!-1</f>
        <v>#REF!</v>
      </c>
      <c r="T302" s="122"/>
      <c r="U302" s="104"/>
    </row>
    <row r="303" spans="1:21" hidden="1">
      <c r="A303" s="118" t="s">
        <v>182</v>
      </c>
      <c r="B303" s="131" t="e">
        <f>B294/#REF!-1</f>
        <v>#REF!</v>
      </c>
      <c r="C303" s="131" t="e">
        <f>C294/#REF!-1</f>
        <v>#REF!</v>
      </c>
      <c r="D303" s="131" t="e">
        <f>D294/#REF!-1</f>
        <v>#REF!</v>
      </c>
      <c r="E303" s="131" t="e">
        <f>E294/#REF!-1</f>
        <v>#REF!</v>
      </c>
      <c r="F303" s="131" t="e">
        <f>F294/#REF!-1</f>
        <v>#REF!</v>
      </c>
      <c r="G303" s="131" t="e">
        <f>G294/#REF!-1</f>
        <v>#REF!</v>
      </c>
      <c r="H303" s="131" t="e">
        <f>H294/#REF!-1</f>
        <v>#REF!</v>
      </c>
      <c r="I303" s="131" t="e">
        <f>I294/#REF!-1</f>
        <v>#REF!</v>
      </c>
      <c r="J303" s="131" t="e">
        <f>J294/#REF!-1</f>
        <v>#REF!</v>
      </c>
      <c r="K303" s="131" t="e">
        <f>K294/#REF!-1</f>
        <v>#REF!</v>
      </c>
      <c r="L303" s="131" t="e">
        <f>L294/#REF!-1</f>
        <v>#REF!</v>
      </c>
      <c r="M303" s="131" t="e">
        <f>M294/#REF!-1</f>
        <v>#REF!</v>
      </c>
      <c r="N303" s="131" t="e">
        <f>N294/#REF!-1</f>
        <v>#REF!</v>
      </c>
      <c r="O303" s="131" t="e">
        <f>O294/#REF!-1</f>
        <v>#REF!</v>
      </c>
      <c r="P303" s="131" t="e">
        <f>P294/#REF!-1</f>
        <v>#REF!</v>
      </c>
      <c r="Q303" s="131" t="e">
        <f>Q294/#REF!-1</f>
        <v>#REF!</v>
      </c>
      <c r="R303" s="131" t="e">
        <f>R294/#REF!-1</f>
        <v>#REF!</v>
      </c>
      <c r="S303" s="131" t="e">
        <f>S294/#REF!-1</f>
        <v>#REF!</v>
      </c>
      <c r="T303" s="122"/>
      <c r="U303" s="104"/>
    </row>
    <row r="304" spans="1:21" hidden="1">
      <c r="A304" s="118" t="s">
        <v>183</v>
      </c>
      <c r="B304" s="131" t="e">
        <f>B294/#REF!-1</f>
        <v>#REF!</v>
      </c>
      <c r="C304" s="131" t="e">
        <f>C294/#REF!-1</f>
        <v>#REF!</v>
      </c>
      <c r="D304" s="131" t="e">
        <f>D294/#REF!-1</f>
        <v>#REF!</v>
      </c>
      <c r="E304" s="131" t="e">
        <f>E294/#REF!-1</f>
        <v>#REF!</v>
      </c>
      <c r="F304" s="131" t="e">
        <f>F294/#REF!-1</f>
        <v>#REF!</v>
      </c>
      <c r="G304" s="131" t="e">
        <f>G294/#REF!-1</f>
        <v>#REF!</v>
      </c>
      <c r="H304" s="131" t="e">
        <f>H294/#REF!-1</f>
        <v>#REF!</v>
      </c>
      <c r="I304" s="131" t="e">
        <f>I294/#REF!-1</f>
        <v>#REF!</v>
      </c>
      <c r="J304" s="131" t="e">
        <f>J294/#REF!-1</f>
        <v>#REF!</v>
      </c>
      <c r="K304" s="131" t="e">
        <f>K294/#REF!-1</f>
        <v>#REF!</v>
      </c>
      <c r="L304" s="131" t="e">
        <f>L294/#REF!-1</f>
        <v>#REF!</v>
      </c>
      <c r="M304" s="131" t="e">
        <f>M294/#REF!-1</f>
        <v>#REF!</v>
      </c>
      <c r="N304" s="131" t="e">
        <f>N294/#REF!-1</f>
        <v>#REF!</v>
      </c>
      <c r="O304" s="131" t="e">
        <f>O294/#REF!-1</f>
        <v>#REF!</v>
      </c>
      <c r="P304" s="131" t="e">
        <f>P294/#REF!-1</f>
        <v>#REF!</v>
      </c>
      <c r="Q304" s="131" t="e">
        <f>Q294/#REF!-1</f>
        <v>#REF!</v>
      </c>
      <c r="R304" s="131" t="e">
        <f>R294/#REF!-1</f>
        <v>#REF!</v>
      </c>
      <c r="S304" s="131" t="e">
        <f>S294/#REF!-1</f>
        <v>#REF!</v>
      </c>
      <c r="T304" s="122"/>
      <c r="U304" s="104"/>
    </row>
    <row r="305" spans="1:21" hidden="1">
      <c r="A305" s="118" t="s">
        <v>184</v>
      </c>
      <c r="B305" s="131" t="e">
        <f>B294/#REF!-1</f>
        <v>#REF!</v>
      </c>
      <c r="C305" s="131" t="e">
        <f>C294/#REF!-1</f>
        <v>#REF!</v>
      </c>
      <c r="D305" s="131" t="e">
        <f>D294/#REF!-1</f>
        <v>#REF!</v>
      </c>
      <c r="E305" s="131" t="e">
        <f>E294/#REF!-1</f>
        <v>#REF!</v>
      </c>
      <c r="F305" s="131" t="e">
        <f>F294/#REF!-1</f>
        <v>#REF!</v>
      </c>
      <c r="G305" s="131" t="e">
        <f>G294/#REF!-1</f>
        <v>#REF!</v>
      </c>
      <c r="H305" s="131" t="e">
        <f>H294/#REF!-1</f>
        <v>#REF!</v>
      </c>
      <c r="I305" s="131" t="e">
        <f>I294/#REF!-1</f>
        <v>#REF!</v>
      </c>
      <c r="J305" s="131" t="e">
        <f>J294/#REF!-1</f>
        <v>#REF!</v>
      </c>
      <c r="K305" s="131" t="e">
        <f>K294/#REF!-1</f>
        <v>#REF!</v>
      </c>
      <c r="L305" s="131" t="e">
        <f>L294/#REF!-1</f>
        <v>#REF!</v>
      </c>
      <c r="M305" s="131" t="e">
        <f>M294/#REF!-1</f>
        <v>#REF!</v>
      </c>
      <c r="N305" s="131" t="e">
        <f>N294/#REF!-1</f>
        <v>#REF!</v>
      </c>
      <c r="O305" s="131" t="e">
        <f>O294/#REF!-1</f>
        <v>#REF!</v>
      </c>
      <c r="P305" s="131" t="e">
        <f>P294/#REF!-1</f>
        <v>#REF!</v>
      </c>
      <c r="Q305" s="131" t="e">
        <f>Q294/#REF!-1</f>
        <v>#REF!</v>
      </c>
      <c r="R305" s="131" t="e">
        <f>R294/#REF!-1</f>
        <v>#REF!</v>
      </c>
      <c r="S305" s="131" t="e">
        <f>S294/#REF!-1</f>
        <v>#REF!</v>
      </c>
      <c r="T305" s="122"/>
      <c r="U305" s="104"/>
    </row>
    <row r="306" spans="1:21" hidden="1">
      <c r="A306" s="118" t="s">
        <v>185</v>
      </c>
      <c r="B306" s="131" t="e">
        <f>B294/#REF!-1</f>
        <v>#REF!</v>
      </c>
      <c r="C306" s="131" t="e">
        <f>C294/#REF!-1</f>
        <v>#REF!</v>
      </c>
      <c r="D306" s="131" t="e">
        <f>D294/#REF!-1</f>
        <v>#REF!</v>
      </c>
      <c r="E306" s="131" t="e">
        <f>E294/#REF!-1</f>
        <v>#REF!</v>
      </c>
      <c r="F306" s="131" t="e">
        <f>F294/#REF!-1</f>
        <v>#REF!</v>
      </c>
      <c r="G306" s="131" t="e">
        <f>G294/#REF!-1</f>
        <v>#REF!</v>
      </c>
      <c r="H306" s="131" t="e">
        <f>H294/#REF!-1</f>
        <v>#REF!</v>
      </c>
      <c r="I306" s="131" t="e">
        <f>I294/#REF!-1</f>
        <v>#REF!</v>
      </c>
      <c r="J306" s="131" t="e">
        <f>J294/#REF!-1</f>
        <v>#REF!</v>
      </c>
      <c r="K306" s="131" t="e">
        <f>K294/#REF!-1</f>
        <v>#REF!</v>
      </c>
      <c r="L306" s="131" t="e">
        <f>L294/#REF!-1</f>
        <v>#REF!</v>
      </c>
      <c r="M306" s="131" t="e">
        <f>M294/#REF!-1</f>
        <v>#REF!</v>
      </c>
      <c r="N306" s="131" t="e">
        <f>N294/#REF!-1</f>
        <v>#REF!</v>
      </c>
      <c r="O306" s="131" t="e">
        <f>O294/#REF!-1</f>
        <v>#REF!</v>
      </c>
      <c r="P306" s="131" t="e">
        <f>P294/#REF!-1</f>
        <v>#REF!</v>
      </c>
      <c r="Q306" s="131" t="e">
        <f>Q294/#REF!-1</f>
        <v>#REF!</v>
      </c>
      <c r="R306" s="131" t="e">
        <f>R294/#REF!-1</f>
        <v>#REF!</v>
      </c>
      <c r="S306" s="131" t="e">
        <f>S294/#REF!-1</f>
        <v>#REF!</v>
      </c>
      <c r="T306" s="122"/>
      <c r="U306" s="104"/>
    </row>
    <row r="307" spans="1:21" hidden="1">
      <c r="A307" s="118" t="s">
        <v>186</v>
      </c>
      <c r="B307" s="131" t="e">
        <f>B294/#REF!-1</f>
        <v>#REF!</v>
      </c>
      <c r="C307" s="131" t="e">
        <f>C294/#REF!-1</f>
        <v>#REF!</v>
      </c>
      <c r="D307" s="131" t="e">
        <f>D294/#REF!-1</f>
        <v>#REF!</v>
      </c>
      <c r="E307" s="131" t="e">
        <f>E294/#REF!-1</f>
        <v>#REF!</v>
      </c>
      <c r="F307" s="131" t="e">
        <f>F294/#REF!-1</f>
        <v>#REF!</v>
      </c>
      <c r="G307" s="131" t="e">
        <f>G294/#REF!-1</f>
        <v>#REF!</v>
      </c>
      <c r="H307" s="131" t="e">
        <f>H294/#REF!-1</f>
        <v>#REF!</v>
      </c>
      <c r="I307" s="131" t="e">
        <f>I294/#REF!-1</f>
        <v>#REF!</v>
      </c>
      <c r="J307" s="131" t="e">
        <f>J294/#REF!-1</f>
        <v>#REF!</v>
      </c>
      <c r="K307" s="131" t="e">
        <f>K294/#REF!-1</f>
        <v>#REF!</v>
      </c>
      <c r="L307" s="131" t="e">
        <f>L294/#REF!-1</f>
        <v>#REF!</v>
      </c>
      <c r="M307" s="131" t="e">
        <f>M294/#REF!-1</f>
        <v>#REF!</v>
      </c>
      <c r="N307" s="131" t="e">
        <f>N294/#REF!-1</f>
        <v>#REF!</v>
      </c>
      <c r="O307" s="131" t="e">
        <f>O294/#REF!-1</f>
        <v>#REF!</v>
      </c>
      <c r="P307" s="131" t="e">
        <f>P294/#REF!-1</f>
        <v>#REF!</v>
      </c>
      <c r="Q307" s="131" t="e">
        <f>Q294/#REF!-1</f>
        <v>#REF!</v>
      </c>
      <c r="R307" s="131" t="e">
        <f>R294/#REF!-1</f>
        <v>#REF!</v>
      </c>
      <c r="S307" s="131" t="e">
        <f>S294/#REF!-1</f>
        <v>#REF!</v>
      </c>
      <c r="T307" s="122"/>
      <c r="U307" s="104"/>
    </row>
    <row r="308" spans="1:21" hidden="1">
      <c r="A308" s="118" t="s">
        <v>187</v>
      </c>
      <c r="B308" s="131" t="e">
        <f>B294/#REF!-1</f>
        <v>#REF!</v>
      </c>
      <c r="C308" s="131" t="e">
        <f>C294/#REF!-1</f>
        <v>#REF!</v>
      </c>
      <c r="D308" s="131" t="e">
        <f>D294/#REF!-1</f>
        <v>#REF!</v>
      </c>
      <c r="E308" s="131" t="e">
        <f>E294/#REF!-1</f>
        <v>#REF!</v>
      </c>
      <c r="F308" s="131" t="e">
        <f>F294/#REF!-1</f>
        <v>#REF!</v>
      </c>
      <c r="G308" s="131" t="e">
        <f>G294/#REF!-1</f>
        <v>#REF!</v>
      </c>
      <c r="H308" s="131" t="e">
        <f>H294/#REF!-1</f>
        <v>#REF!</v>
      </c>
      <c r="I308" s="131" t="e">
        <f>I294/#REF!-1</f>
        <v>#REF!</v>
      </c>
      <c r="J308" s="131" t="e">
        <f>J294/#REF!-1</f>
        <v>#REF!</v>
      </c>
      <c r="K308" s="131" t="e">
        <f>K294/#REF!-1</f>
        <v>#REF!</v>
      </c>
      <c r="L308" s="131" t="e">
        <f>L294/#REF!-1</f>
        <v>#REF!</v>
      </c>
      <c r="M308" s="131" t="e">
        <f>M294/#REF!-1</f>
        <v>#REF!</v>
      </c>
      <c r="N308" s="131" t="e">
        <f>N294/#REF!-1</f>
        <v>#REF!</v>
      </c>
      <c r="O308" s="131" t="e">
        <f>O294/#REF!-1</f>
        <v>#REF!</v>
      </c>
      <c r="P308" s="131" t="e">
        <f>P294/#REF!-1</f>
        <v>#REF!</v>
      </c>
      <c r="Q308" s="131" t="e">
        <f>Q294/#REF!-1</f>
        <v>#REF!</v>
      </c>
      <c r="R308" s="131" t="e">
        <f>R294/#REF!-1</f>
        <v>#REF!</v>
      </c>
      <c r="S308" s="131" t="e">
        <f>S294/#REF!-1</f>
        <v>#REF!</v>
      </c>
      <c r="T308" s="122"/>
      <c r="U308" s="104"/>
    </row>
    <row r="309" spans="1:21" hidden="1">
      <c r="A309" s="118" t="s">
        <v>188</v>
      </c>
      <c r="B309" s="131" t="e">
        <f>B294/#REF!-1</f>
        <v>#REF!</v>
      </c>
      <c r="C309" s="131" t="e">
        <f>C294/#REF!-1</f>
        <v>#REF!</v>
      </c>
      <c r="D309" s="131" t="e">
        <f>D294/#REF!-1</f>
        <v>#REF!</v>
      </c>
      <c r="E309" s="131" t="e">
        <f>E294/#REF!-1</f>
        <v>#REF!</v>
      </c>
      <c r="F309" s="131" t="e">
        <f>F294/#REF!-1</f>
        <v>#REF!</v>
      </c>
      <c r="G309" s="131" t="e">
        <f>G294/#REF!-1</f>
        <v>#REF!</v>
      </c>
      <c r="H309" s="131" t="e">
        <f>H294/#REF!-1</f>
        <v>#REF!</v>
      </c>
      <c r="I309" s="131" t="e">
        <f>I294/#REF!-1</f>
        <v>#REF!</v>
      </c>
      <c r="J309" s="131" t="e">
        <f>J294/#REF!-1</f>
        <v>#REF!</v>
      </c>
      <c r="K309" s="131" t="e">
        <f>K294/#REF!-1</f>
        <v>#REF!</v>
      </c>
      <c r="L309" s="131" t="e">
        <f>L294/#REF!-1</f>
        <v>#REF!</v>
      </c>
      <c r="M309" s="131" t="e">
        <f>M294/#REF!-1</f>
        <v>#REF!</v>
      </c>
      <c r="N309" s="131" t="e">
        <f>N294/#REF!-1</f>
        <v>#REF!</v>
      </c>
      <c r="O309" s="131" t="e">
        <f>O294/#REF!-1</f>
        <v>#REF!</v>
      </c>
      <c r="P309" s="131" t="e">
        <f>P294/#REF!-1</f>
        <v>#REF!</v>
      </c>
      <c r="Q309" s="131" t="e">
        <f>Q294/#REF!-1</f>
        <v>#REF!</v>
      </c>
      <c r="R309" s="131" t="e">
        <f>R294/#REF!-1</f>
        <v>#REF!</v>
      </c>
      <c r="S309" s="131" t="e">
        <f>S294/#REF!-1</f>
        <v>#REF!</v>
      </c>
      <c r="T309" s="122"/>
      <c r="U309" s="104"/>
    </row>
    <row r="310" spans="1:21" hidden="1">
      <c r="A310" s="118" t="s">
        <v>189</v>
      </c>
      <c r="B310" s="131" t="e">
        <f>B294/#REF!-1</f>
        <v>#REF!</v>
      </c>
      <c r="C310" s="131" t="e">
        <f>C294/#REF!-1</f>
        <v>#REF!</v>
      </c>
      <c r="D310" s="131" t="e">
        <f>D294/#REF!-1</f>
        <v>#REF!</v>
      </c>
      <c r="E310" s="131" t="e">
        <f>E294/#REF!-1</f>
        <v>#REF!</v>
      </c>
      <c r="F310" s="131" t="e">
        <f>F294/#REF!-1</f>
        <v>#REF!</v>
      </c>
      <c r="G310" s="131" t="e">
        <f>G294/#REF!-1</f>
        <v>#REF!</v>
      </c>
      <c r="H310" s="131" t="e">
        <f>H294/#REF!-1</f>
        <v>#REF!</v>
      </c>
      <c r="I310" s="131" t="e">
        <f>I294/#REF!-1</f>
        <v>#REF!</v>
      </c>
      <c r="J310" s="131" t="e">
        <f>J294/#REF!-1</f>
        <v>#REF!</v>
      </c>
      <c r="K310" s="131" t="e">
        <f>K294/#REF!-1</f>
        <v>#REF!</v>
      </c>
      <c r="L310" s="131" t="e">
        <f>L294/#REF!-1</f>
        <v>#REF!</v>
      </c>
      <c r="M310" s="131" t="e">
        <f>M294/#REF!-1</f>
        <v>#REF!</v>
      </c>
      <c r="N310" s="131" t="e">
        <f>N294/#REF!-1</f>
        <v>#REF!</v>
      </c>
      <c r="O310" s="131" t="e">
        <f>O294/#REF!-1</f>
        <v>#REF!</v>
      </c>
      <c r="P310" s="131" t="e">
        <f>P294/#REF!-1</f>
        <v>#REF!</v>
      </c>
      <c r="Q310" s="131" t="e">
        <f>Q294/#REF!-1</f>
        <v>#REF!</v>
      </c>
      <c r="R310" s="131" t="e">
        <f>R294/#REF!-1</f>
        <v>#REF!</v>
      </c>
      <c r="S310" s="131" t="e">
        <f>S294/#REF!-1</f>
        <v>#REF!</v>
      </c>
      <c r="T310" s="122"/>
      <c r="U310" s="104"/>
    </row>
    <row r="311" spans="1:21" hidden="1">
      <c r="F311" s="141"/>
      <c r="T311" s="122"/>
      <c r="U311" s="104"/>
    </row>
    <row r="312" spans="1:21" hidden="1">
      <c r="A312" s="133" t="s">
        <v>190</v>
      </c>
      <c r="B312" s="137">
        <f t="shared" ref="B312:S312" si="50">AVERAGE(B295:B297)</f>
        <v>877903.68837949855</v>
      </c>
      <c r="C312" s="137">
        <f t="shared" si="50"/>
        <v>245816.96333333335</v>
      </c>
      <c r="D312" s="139">
        <f t="shared" si="50"/>
        <v>152681.73666666666</v>
      </c>
      <c r="E312" s="142">
        <f t="shared" si="50"/>
        <v>8744.3233333333337</v>
      </c>
      <c r="F312" s="139">
        <f t="shared" si="50"/>
        <v>93134.893333333326</v>
      </c>
      <c r="G312" s="142">
        <f t="shared" si="50"/>
        <v>31520.713333333333</v>
      </c>
      <c r="H312" s="142">
        <f t="shared" si="50"/>
        <v>61614.179999999993</v>
      </c>
      <c r="I312" s="137">
        <f t="shared" si="50"/>
        <v>632087.05837949843</v>
      </c>
      <c r="J312" s="139">
        <f t="shared" si="50"/>
        <v>124812.27767364529</v>
      </c>
      <c r="K312" s="142">
        <f t="shared" si="50"/>
        <v>34552.853333333333</v>
      </c>
      <c r="L312" s="139">
        <f t="shared" si="50"/>
        <v>507274.44737251988</v>
      </c>
      <c r="M312" s="142">
        <f t="shared" si="50"/>
        <v>285321.14903341146</v>
      </c>
      <c r="N312" s="142">
        <f t="shared" si="50"/>
        <v>221952.96500577507</v>
      </c>
      <c r="O312" s="137">
        <f t="shared" si="50"/>
        <v>277494.70731725713</v>
      </c>
      <c r="P312" s="134">
        <f t="shared" si="50"/>
        <v>43297.619999999995</v>
      </c>
      <c r="Q312" s="137">
        <f t="shared" si="50"/>
        <v>600409.21885349089</v>
      </c>
      <c r="R312" s="134">
        <f t="shared" si="50"/>
        <v>316842.13398285251</v>
      </c>
      <c r="S312" s="134">
        <f t="shared" si="50"/>
        <v>283567.08487063838</v>
      </c>
      <c r="T312" s="122"/>
      <c r="U312" s="104"/>
    </row>
    <row r="313" spans="1:21" hidden="1">
      <c r="A313" s="135" t="s">
        <v>191</v>
      </c>
      <c r="B313" s="138">
        <f t="shared" ref="B313:S313" si="51">B294/B312-1</f>
        <v>0.20873201369895145</v>
      </c>
      <c r="C313" s="138">
        <f t="shared" si="51"/>
        <v>0.14210450000270525</v>
      </c>
      <c r="D313" s="140">
        <f t="shared" si="51"/>
        <v>0.22026657586922482</v>
      </c>
      <c r="E313" s="143">
        <f t="shared" si="51"/>
        <v>0.13697076617706649</v>
      </c>
      <c r="F313" s="140">
        <f t="shared" si="51"/>
        <v>1.3961970858898942E-2</v>
      </c>
      <c r="G313" s="143">
        <f t="shared" si="51"/>
        <v>-6.1741411520509049E-2</v>
      </c>
      <c r="H313" s="143">
        <f t="shared" si="51"/>
        <v>5.2690468330504725E-2</v>
      </c>
      <c r="I313" s="138">
        <f t="shared" si="51"/>
        <v>0.23464580193974194</v>
      </c>
      <c r="J313" s="140">
        <f t="shared" si="51"/>
        <v>0.23765776676440131</v>
      </c>
      <c r="K313" s="143">
        <f t="shared" si="51"/>
        <v>0.5076222359253304</v>
      </c>
      <c r="L313" s="140">
        <f t="shared" si="51"/>
        <v>0.23390356340715179</v>
      </c>
      <c r="M313" s="143">
        <f t="shared" si="51"/>
        <v>0.26529652082631139</v>
      </c>
      <c r="N313" s="143">
        <f t="shared" si="51"/>
        <v>0.19354968311106857</v>
      </c>
      <c r="O313" s="138">
        <f t="shared" si="51"/>
        <v>0.22808578277034752</v>
      </c>
      <c r="P313" s="136">
        <f t="shared" si="51"/>
        <v>0.43265819229786784</v>
      </c>
      <c r="Q313" s="138">
        <f t="shared" si="51"/>
        <v>0.19979001923707318</v>
      </c>
      <c r="R313" s="136">
        <f t="shared" si="51"/>
        <v>0.23276671659861958</v>
      </c>
      <c r="S313" s="136">
        <f t="shared" si="51"/>
        <v>0.16294015999298628</v>
      </c>
      <c r="T313" s="122"/>
      <c r="U313" s="104"/>
    </row>
    <row r="314" spans="1:21" hidden="1">
      <c r="T314" s="122"/>
      <c r="U314" s="104"/>
    </row>
    <row r="315" spans="1:21" hidden="1">
      <c r="T315" s="122"/>
      <c r="U315" s="104"/>
    </row>
    <row r="316" spans="1:21" hidden="1">
      <c r="T316" s="122"/>
      <c r="U316" s="104"/>
    </row>
    <row r="317" spans="1:21" hidden="1">
      <c r="T317" s="122"/>
      <c r="U317" s="104"/>
    </row>
    <row r="318" spans="1:21">
      <c r="T318" s="122"/>
      <c r="U318" s="104"/>
    </row>
    <row r="319" spans="1:21">
      <c r="D319" s="144"/>
      <c r="E319" s="144"/>
      <c r="F319" s="144"/>
      <c r="G319" s="144"/>
      <c r="H319" s="144"/>
      <c r="T319" s="122"/>
      <c r="U319" s="104"/>
    </row>
    <row r="320" spans="1:21">
      <c r="B320" s="412"/>
      <c r="C320" s="412"/>
      <c r="D320" s="412"/>
      <c r="E320" s="412"/>
      <c r="F320" s="412"/>
      <c r="G320" s="412"/>
      <c r="H320" s="412"/>
      <c r="T320" s="122"/>
      <c r="U320" s="104"/>
    </row>
    <row r="321" spans="2:21"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T321" s="122"/>
      <c r="U321" s="104"/>
    </row>
    <row r="322" spans="2:21">
      <c r="B322" s="412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T322" s="122"/>
      <c r="U322" s="104"/>
    </row>
    <row r="323" spans="2:21">
      <c r="B323" s="412"/>
      <c r="G323" s="145"/>
      <c r="H323" s="145"/>
      <c r="I323" s="145"/>
      <c r="J323" s="145"/>
      <c r="K323" s="145"/>
      <c r="L323" s="145"/>
      <c r="M323" s="145"/>
      <c r="N323" s="145"/>
      <c r="O323" s="145"/>
      <c r="P323" s="145"/>
      <c r="Q323" s="145"/>
      <c r="T323" s="122"/>
      <c r="U323" s="104"/>
    </row>
    <row r="324" spans="2:21">
      <c r="B324" s="412"/>
      <c r="G324" s="145"/>
      <c r="H324" s="145"/>
      <c r="I324" s="145"/>
      <c r="J324" s="145"/>
      <c r="K324" s="145"/>
      <c r="L324" s="145"/>
      <c r="M324" s="145"/>
      <c r="N324" s="145"/>
      <c r="O324" s="145"/>
      <c r="P324" s="145"/>
      <c r="Q324" s="145"/>
      <c r="T324" s="122"/>
      <c r="U324" s="104"/>
    </row>
    <row r="325" spans="2:21">
      <c r="B325" s="412"/>
      <c r="G325" s="145"/>
      <c r="H325" s="145"/>
      <c r="I325" s="145"/>
      <c r="J325" s="145"/>
      <c r="K325" s="145"/>
      <c r="L325" s="145"/>
      <c r="M325" s="145"/>
      <c r="N325" s="145"/>
      <c r="O325" s="145"/>
      <c r="P325" s="145"/>
      <c r="Q325" s="145"/>
      <c r="T325" s="122"/>
      <c r="U325" s="104"/>
    </row>
    <row r="326" spans="2:21">
      <c r="B326" s="412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T326" s="122"/>
      <c r="U326" s="104"/>
    </row>
    <row r="327" spans="2:21">
      <c r="B327" s="412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T327" s="122"/>
      <c r="U327" s="104"/>
    </row>
    <row r="328" spans="2:21">
      <c r="B328" s="412"/>
      <c r="T328" s="122"/>
      <c r="U328" s="104"/>
    </row>
    <row r="329" spans="2:21">
      <c r="B329" s="412"/>
      <c r="T329" s="122"/>
      <c r="U329" s="104"/>
    </row>
    <row r="330" spans="2:21">
      <c r="T330" s="122"/>
      <c r="U330" s="104"/>
    </row>
    <row r="331" spans="2:21">
      <c r="T331" s="122"/>
      <c r="U331" s="104"/>
    </row>
    <row r="332" spans="2:21">
      <c r="T332" s="122"/>
      <c r="U332" s="104"/>
    </row>
    <row r="333" spans="2:21">
      <c r="T333" s="122"/>
      <c r="U333" s="104"/>
    </row>
    <row r="334" spans="2:21">
      <c r="T334" s="122"/>
      <c r="U334" s="104"/>
    </row>
    <row r="335" spans="2:21">
      <c r="F335" s="145"/>
      <c r="G335" s="145"/>
      <c r="H335" s="146"/>
      <c r="I335" s="145"/>
      <c r="J335" s="146"/>
      <c r="K335" s="145"/>
      <c r="L335" s="145"/>
      <c r="M335" s="146"/>
      <c r="T335" s="122"/>
      <c r="U335" s="104"/>
    </row>
    <row r="336" spans="2:21">
      <c r="F336" s="145"/>
      <c r="G336" s="145"/>
      <c r="H336" s="146"/>
      <c r="I336" s="145"/>
      <c r="J336" s="146"/>
      <c r="K336" s="145"/>
      <c r="L336" s="145"/>
      <c r="M336" s="146"/>
      <c r="T336" s="122"/>
      <c r="U336" s="104"/>
    </row>
    <row r="337" spans="6:21">
      <c r="F337" s="145"/>
      <c r="G337" s="145"/>
      <c r="H337" s="146"/>
      <c r="I337" s="145"/>
      <c r="J337" s="146"/>
      <c r="K337" s="145"/>
      <c r="L337" s="145"/>
      <c r="M337" s="146"/>
      <c r="T337" s="122"/>
      <c r="U337" s="104"/>
    </row>
    <row r="338" spans="6:21">
      <c r="F338" s="145"/>
      <c r="G338" s="145"/>
      <c r="H338" s="146"/>
      <c r="I338" s="145"/>
      <c r="J338" s="146"/>
      <c r="K338" s="145"/>
      <c r="L338" s="145"/>
      <c r="M338" s="146"/>
      <c r="T338" s="122"/>
      <c r="U338" s="104"/>
    </row>
    <row r="339" spans="6:21">
      <c r="F339" s="145"/>
      <c r="G339" s="145"/>
      <c r="H339" s="146"/>
      <c r="I339" s="145"/>
      <c r="J339" s="146"/>
      <c r="K339" s="145"/>
      <c r="L339" s="145"/>
      <c r="M339" s="146"/>
      <c r="T339" s="122"/>
      <c r="U339" s="104"/>
    </row>
    <row r="340" spans="6:21">
      <c r="F340" s="145"/>
      <c r="G340" s="145"/>
      <c r="H340" s="146"/>
      <c r="I340" s="145"/>
      <c r="J340" s="146"/>
      <c r="K340" s="145"/>
      <c r="L340" s="145"/>
      <c r="M340" s="146"/>
      <c r="T340" s="122"/>
      <c r="U340" s="104"/>
    </row>
    <row r="341" spans="6:21">
      <c r="F341" s="145"/>
      <c r="G341" s="145"/>
      <c r="H341" s="146"/>
      <c r="I341" s="145"/>
      <c r="J341" s="146"/>
      <c r="K341" s="145"/>
      <c r="L341" s="145"/>
      <c r="M341" s="146"/>
      <c r="T341" s="122"/>
      <c r="U341" s="104"/>
    </row>
    <row r="342" spans="6:21">
      <c r="T342" s="122"/>
      <c r="U342" s="104"/>
    </row>
    <row r="343" spans="6:21">
      <c r="T343" s="122"/>
      <c r="U343" s="104"/>
    </row>
    <row r="344" spans="6:21">
      <c r="T344" s="122"/>
      <c r="U344" s="104"/>
    </row>
    <row r="345" spans="6:21">
      <c r="T345" s="122"/>
      <c r="U345" s="104"/>
    </row>
    <row r="346" spans="6:21">
      <c r="F346" s="145"/>
      <c r="G346" s="145"/>
      <c r="H346" s="146"/>
      <c r="I346" s="145"/>
      <c r="T346" s="122"/>
      <c r="U346" s="104"/>
    </row>
    <row r="347" spans="6:21">
      <c r="F347" s="145"/>
      <c r="G347" s="145"/>
      <c r="H347" s="146"/>
      <c r="I347" s="145"/>
      <c r="T347" s="122"/>
      <c r="U347" s="104"/>
    </row>
    <row r="348" spans="6:21">
      <c r="F348" s="145"/>
      <c r="G348" s="145"/>
      <c r="H348" s="146"/>
      <c r="I348" s="145"/>
      <c r="T348" s="122"/>
      <c r="U348" s="104"/>
    </row>
    <row r="349" spans="6:21">
      <c r="F349" s="145"/>
      <c r="G349" s="145"/>
      <c r="H349" s="146"/>
      <c r="I349" s="145"/>
      <c r="T349" s="122"/>
      <c r="U349" s="104"/>
    </row>
    <row r="350" spans="6:21">
      <c r="F350" s="145"/>
      <c r="G350" s="145"/>
      <c r="H350" s="146"/>
      <c r="I350" s="145"/>
      <c r="T350" s="122"/>
      <c r="U350" s="104"/>
    </row>
    <row r="351" spans="6:21">
      <c r="F351" s="145"/>
      <c r="G351" s="145"/>
      <c r="H351" s="146"/>
      <c r="I351" s="145"/>
      <c r="T351" s="122"/>
      <c r="U351" s="104"/>
    </row>
    <row r="352" spans="6:21">
      <c r="F352" s="145"/>
      <c r="G352" s="145"/>
      <c r="H352" s="146"/>
      <c r="I352" s="145"/>
      <c r="J352" s="146"/>
      <c r="T352" s="122"/>
      <c r="U352" s="104"/>
    </row>
    <row r="353" spans="6:21">
      <c r="F353" s="145"/>
      <c r="G353" s="145"/>
      <c r="H353" s="146"/>
      <c r="I353" s="145"/>
      <c r="J353" s="146"/>
      <c r="T353" s="122"/>
      <c r="U353" s="104"/>
    </row>
    <row r="354" spans="6:21">
      <c r="F354" s="145"/>
      <c r="G354" s="145"/>
      <c r="H354" s="146"/>
      <c r="I354" s="145"/>
      <c r="J354" s="146"/>
      <c r="T354" s="122"/>
      <c r="U354" s="104"/>
    </row>
    <row r="355" spans="6:21">
      <c r="F355" s="145"/>
      <c r="G355" s="145"/>
      <c r="H355" s="146"/>
      <c r="I355" s="145"/>
      <c r="J355" s="146"/>
      <c r="T355" s="122"/>
      <c r="U355" s="104"/>
    </row>
    <row r="356" spans="6:21">
      <c r="T356" s="122"/>
      <c r="U356" s="104"/>
    </row>
    <row r="357" spans="6:21">
      <c r="T357" s="122"/>
      <c r="U357" s="104"/>
    </row>
    <row r="358" spans="6:21">
      <c r="T358" s="122"/>
      <c r="U358" s="104"/>
    </row>
    <row r="359" spans="6:21">
      <c r="T359" s="122"/>
      <c r="U359" s="104"/>
    </row>
    <row r="360" spans="6:21">
      <c r="T360" s="122"/>
      <c r="U360" s="104"/>
    </row>
    <row r="361" spans="6:21">
      <c r="T361" s="122"/>
      <c r="U361" s="104"/>
    </row>
    <row r="362" spans="6:21">
      <c r="T362" s="122"/>
      <c r="U362" s="104"/>
    </row>
    <row r="363" spans="6:21">
      <c r="T363" s="122"/>
      <c r="U363" s="104"/>
    </row>
    <row r="364" spans="6:21">
      <c r="T364" s="122"/>
      <c r="U364" s="104"/>
    </row>
    <row r="365" spans="6:21">
      <c r="T365" s="122"/>
      <c r="U365" s="104"/>
    </row>
  </sheetData>
  <mergeCells count="3">
    <mergeCell ref="A1:U1"/>
    <mergeCell ref="U3:U5"/>
    <mergeCell ref="A290:S29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2024-01-05T04:31:53Z</cp:lastPrinted>
  <dcterms:created xsi:type="dcterms:W3CDTF">2015-03-05T07:20:42Z</dcterms:created>
  <dcterms:modified xsi:type="dcterms:W3CDTF">2024-01-06T01:22:05Z</dcterms:modified>
</cp:coreProperties>
</file>