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035" yWindow="465" windowWidth="35205" windowHeight="11925"/>
  </bookViews>
  <sheets>
    <sheet name="수주통계" sheetId="3" r:id="rId1"/>
    <sheet name="분기" sheetId="5" r:id="rId2"/>
  </sheets>
  <definedNames>
    <definedName name="_xlnm.Print_Area" localSheetId="0">수주통계!$A$1:$U$267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46" i="3" l="1"/>
  <c r="D246" i="3"/>
  <c r="E246" i="3"/>
  <c r="F246" i="3"/>
  <c r="G246" i="3"/>
  <c r="H246" i="3"/>
  <c r="I246" i="3"/>
  <c r="J246" i="3"/>
  <c r="K246" i="3"/>
  <c r="L246" i="3"/>
  <c r="M246" i="3"/>
  <c r="N246" i="3"/>
  <c r="O246" i="3"/>
  <c r="P246" i="3"/>
  <c r="Q246" i="3"/>
  <c r="R246" i="3"/>
  <c r="S246" i="3"/>
  <c r="C247" i="3"/>
  <c r="D247" i="3"/>
  <c r="E247" i="3"/>
  <c r="F247" i="3"/>
  <c r="G247" i="3"/>
  <c r="H247" i="3"/>
  <c r="I247" i="3"/>
  <c r="J247" i="3"/>
  <c r="K247" i="3"/>
  <c r="L247" i="3"/>
  <c r="M247" i="3"/>
  <c r="N247" i="3"/>
  <c r="O247" i="3"/>
  <c r="P247" i="3"/>
  <c r="Q247" i="3"/>
  <c r="R247" i="3"/>
  <c r="S247" i="3"/>
  <c r="C248" i="3"/>
  <c r="D248" i="3"/>
  <c r="E248" i="3"/>
  <c r="F248" i="3"/>
  <c r="G248" i="3"/>
  <c r="H248" i="3"/>
  <c r="I248" i="3"/>
  <c r="J248" i="3"/>
  <c r="K248" i="3"/>
  <c r="L248" i="3"/>
  <c r="M248" i="3"/>
  <c r="N248" i="3"/>
  <c r="O248" i="3"/>
  <c r="P248" i="3"/>
  <c r="Q248" i="3"/>
  <c r="R248" i="3"/>
  <c r="S248" i="3"/>
  <c r="B248" i="3"/>
  <c r="B247" i="3"/>
  <c r="B246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B239" i="3"/>
  <c r="B238" i="3"/>
  <c r="C254" i="5" l="1"/>
  <c r="D254" i="5"/>
  <c r="E254" i="5"/>
  <c r="F254" i="5"/>
  <c r="G254" i="5"/>
  <c r="H254" i="5"/>
  <c r="I254" i="5"/>
  <c r="J254" i="5"/>
  <c r="K254" i="5"/>
  <c r="L254" i="5"/>
  <c r="M254" i="5"/>
  <c r="N254" i="5"/>
  <c r="O254" i="5"/>
  <c r="P254" i="5"/>
  <c r="Q254" i="5"/>
  <c r="R254" i="5"/>
  <c r="S254" i="5"/>
  <c r="C255" i="5"/>
  <c r="D255" i="5"/>
  <c r="E255" i="5"/>
  <c r="F255" i="5"/>
  <c r="G255" i="5"/>
  <c r="H255" i="5"/>
  <c r="I255" i="5"/>
  <c r="J255" i="5"/>
  <c r="K255" i="5"/>
  <c r="L255" i="5"/>
  <c r="M255" i="5"/>
  <c r="N255" i="5"/>
  <c r="O255" i="5"/>
  <c r="P255" i="5"/>
  <c r="Q255" i="5"/>
  <c r="R255" i="5"/>
  <c r="S255" i="5"/>
  <c r="B255" i="5"/>
  <c r="B254" i="5"/>
  <c r="C253" i="5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T238" i="3"/>
  <c r="U238" i="3"/>
  <c r="T239" i="3"/>
  <c r="U239" i="3"/>
  <c r="T240" i="3"/>
  <c r="U240" i="3"/>
  <c r="T246" i="3" l="1"/>
  <c r="T247" i="3"/>
  <c r="T248" i="3"/>
  <c r="U246" i="3" l="1"/>
  <c r="U247" i="3"/>
  <c r="U248" i="3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54" i="5" l="1"/>
  <c r="U254" i="5"/>
  <c r="T255" i="5"/>
  <c r="U255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0" i="3" l="1"/>
  <c r="I251" i="3" l="1"/>
  <c r="C250" i="3"/>
  <c r="D250" i="3"/>
  <c r="E250" i="3"/>
  <c r="F250" i="3"/>
  <c r="G250" i="3"/>
  <c r="H250" i="3"/>
  <c r="I250" i="3"/>
  <c r="J250" i="3"/>
  <c r="K250" i="3"/>
  <c r="L250" i="3"/>
  <c r="M250" i="3"/>
  <c r="N250" i="3"/>
  <c r="P250" i="3"/>
  <c r="Q250" i="3"/>
  <c r="R250" i="3"/>
  <c r="S250" i="3"/>
  <c r="G251" i="3"/>
  <c r="H251" i="3"/>
  <c r="M251" i="3"/>
  <c r="N251" i="3"/>
  <c r="L251" i="3" l="1"/>
  <c r="F251" i="3"/>
  <c r="K251" i="3"/>
  <c r="E251" i="3"/>
  <c r="O250" i="3"/>
  <c r="J251" i="3"/>
  <c r="D251" i="3"/>
  <c r="C251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56" i="5" s="1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T256" i="5" s="1"/>
  <c r="U204" i="5"/>
  <c r="U256" i="5" s="1"/>
  <c r="C221" i="5"/>
  <c r="C256" i="5" s="1"/>
  <c r="D221" i="5"/>
  <c r="D256" i="5" s="1"/>
  <c r="E221" i="5"/>
  <c r="E256" i="5" s="1"/>
  <c r="F221" i="5"/>
  <c r="F256" i="5" s="1"/>
  <c r="G221" i="5"/>
  <c r="G256" i="5" s="1"/>
  <c r="H221" i="5"/>
  <c r="H256" i="5" s="1"/>
  <c r="I221" i="5"/>
  <c r="I256" i="5" s="1"/>
  <c r="J221" i="5"/>
  <c r="J256" i="5" s="1"/>
  <c r="K221" i="5"/>
  <c r="K256" i="5" s="1"/>
  <c r="L221" i="5"/>
  <c r="L256" i="5" s="1"/>
  <c r="M221" i="5"/>
  <c r="M256" i="5" s="1"/>
  <c r="N221" i="5"/>
  <c r="N256" i="5" s="1"/>
  <c r="O221" i="5"/>
  <c r="O256" i="5" s="1"/>
  <c r="P221" i="5"/>
  <c r="P256" i="5" s="1"/>
  <c r="Q221" i="5"/>
  <c r="Q256" i="5" s="1"/>
  <c r="R221" i="5"/>
  <c r="R256" i="5" s="1"/>
  <c r="S221" i="5"/>
  <c r="S256" i="5" s="1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U264" i="5"/>
  <c r="T264" i="5"/>
  <c r="U262" i="5"/>
  <c r="T26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6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6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4" i="5" s="1"/>
  <c r="R179" i="5"/>
  <c r="R264" i="5" s="1"/>
  <c r="Q179" i="5"/>
  <c r="Q264" i="5" s="1"/>
  <c r="P179" i="5"/>
  <c r="P264" i="5" s="1"/>
  <c r="O179" i="5"/>
  <c r="O264" i="5" s="1"/>
  <c r="N179" i="5"/>
  <c r="M179" i="5"/>
  <c r="M264" i="5" s="1"/>
  <c r="L179" i="5"/>
  <c r="L264" i="5" s="1"/>
  <c r="K179" i="5"/>
  <c r="K264" i="5" s="1"/>
  <c r="J179" i="5"/>
  <c r="J264" i="5" s="1"/>
  <c r="I179" i="5"/>
  <c r="I264" i="5" s="1"/>
  <c r="H179" i="5"/>
  <c r="G179" i="5"/>
  <c r="G264" i="5" s="1"/>
  <c r="F179" i="5"/>
  <c r="F264" i="5" s="1"/>
  <c r="E179" i="5"/>
  <c r="E264" i="5" s="1"/>
  <c r="D179" i="5"/>
  <c r="D264" i="5" s="1"/>
  <c r="C179" i="5"/>
  <c r="C26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63" i="5" s="1"/>
  <c r="G263" i="5"/>
  <c r="G280" i="5" s="1"/>
  <c r="M263" i="5"/>
  <c r="M280" i="5" s="1"/>
  <c r="H262" i="5"/>
  <c r="N262" i="5"/>
  <c r="N275" i="5" s="1"/>
  <c r="H263" i="5"/>
  <c r="N263" i="5"/>
  <c r="N266" i="5" s="1"/>
  <c r="I262" i="5"/>
  <c r="I273" i="5" s="1"/>
  <c r="O262" i="5"/>
  <c r="O278" i="5" s="1"/>
  <c r="P262" i="5"/>
  <c r="P273" i="5" s="1"/>
  <c r="E262" i="5"/>
  <c r="E275" i="5" s="1"/>
  <c r="K262" i="5"/>
  <c r="K274" i="5" s="1"/>
  <c r="Q262" i="5"/>
  <c r="Q275" i="5" s="1"/>
  <c r="D262" i="5"/>
  <c r="D273" i="5" s="1"/>
  <c r="E263" i="5"/>
  <c r="E266" i="5" s="1"/>
  <c r="K263" i="5"/>
  <c r="K280" i="5" s="1"/>
  <c r="F262" i="5"/>
  <c r="F277" i="5" s="1"/>
  <c r="L262" i="5"/>
  <c r="L273" i="5" s="1"/>
  <c r="R262" i="5"/>
  <c r="R278" i="5" s="1"/>
  <c r="J262" i="5"/>
  <c r="J278" i="5" s="1"/>
  <c r="F263" i="5"/>
  <c r="F280" i="5" s="1"/>
  <c r="F281" i="5" s="1"/>
  <c r="L263" i="5"/>
  <c r="L280" i="5" s="1"/>
  <c r="G262" i="5"/>
  <c r="G277" i="5" s="1"/>
  <c r="M262" i="5"/>
  <c r="M277" i="5" s="1"/>
  <c r="S262" i="5"/>
  <c r="S274" i="5" s="1"/>
  <c r="Q192" i="5"/>
  <c r="E192" i="5"/>
  <c r="B192" i="5"/>
  <c r="N192" i="5"/>
  <c r="R263" i="5"/>
  <c r="S263" i="5"/>
  <c r="B209" i="5"/>
  <c r="G209" i="5"/>
  <c r="W217" i="5"/>
  <c r="C262" i="5"/>
  <c r="C272" i="5" s="1"/>
  <c r="W213" i="5"/>
  <c r="Q263" i="5"/>
  <c r="H192" i="5"/>
  <c r="M209" i="5"/>
  <c r="R123" i="5"/>
  <c r="P123" i="5"/>
  <c r="Q209" i="5"/>
  <c r="E209" i="5"/>
  <c r="K209" i="5"/>
  <c r="T267" i="5"/>
  <c r="C209" i="5"/>
  <c r="I209" i="5"/>
  <c r="U267" i="5"/>
  <c r="B123" i="5"/>
  <c r="U123" i="5" s="1"/>
  <c r="Q280" i="5"/>
  <c r="D209" i="5"/>
  <c r="J209" i="5"/>
  <c r="P209" i="5"/>
  <c r="O123" i="5"/>
  <c r="S123" i="5"/>
  <c r="G278" i="5"/>
  <c r="G276" i="5"/>
  <c r="G274" i="5"/>
  <c r="G272" i="5"/>
  <c r="G270" i="5"/>
  <c r="G267" i="5"/>
  <c r="G273" i="5"/>
  <c r="G271" i="5"/>
  <c r="G268" i="5"/>
  <c r="G266" i="5"/>
  <c r="M278" i="5"/>
  <c r="M275" i="5"/>
  <c r="M273" i="5"/>
  <c r="M271" i="5"/>
  <c r="M268" i="5"/>
  <c r="M272" i="5"/>
  <c r="M270" i="5"/>
  <c r="M267" i="5"/>
  <c r="S276" i="5"/>
  <c r="I276" i="5"/>
  <c r="I275" i="5"/>
  <c r="I272" i="5"/>
  <c r="I270" i="5"/>
  <c r="O270" i="5"/>
  <c r="S209" i="5"/>
  <c r="U121" i="5"/>
  <c r="M192" i="5"/>
  <c r="K267" i="5"/>
  <c r="G192" i="5"/>
  <c r="S192" i="5"/>
  <c r="D275" i="5"/>
  <c r="D274" i="5"/>
  <c r="D268" i="5"/>
  <c r="D267" i="5"/>
  <c r="J274" i="5"/>
  <c r="J273" i="5"/>
  <c r="J267" i="5"/>
  <c r="P275" i="5"/>
  <c r="P268" i="5"/>
  <c r="C263" i="5"/>
  <c r="C280" i="5" s="1"/>
  <c r="O263" i="5"/>
  <c r="O280" i="5" s="1"/>
  <c r="U266" i="5"/>
  <c r="E268" i="5"/>
  <c r="Q268" i="5"/>
  <c r="E271" i="5"/>
  <c r="K272" i="5"/>
  <c r="E273" i="5"/>
  <c r="Q273" i="5"/>
  <c r="F278" i="5"/>
  <c r="F276" i="5"/>
  <c r="F275" i="5"/>
  <c r="F274" i="5"/>
  <c r="F273" i="5"/>
  <c r="F272" i="5"/>
  <c r="F270" i="5"/>
  <c r="F268" i="5"/>
  <c r="F267" i="5"/>
  <c r="R274" i="5"/>
  <c r="K277" i="5"/>
  <c r="K276" i="5"/>
  <c r="I192" i="5"/>
  <c r="O200" i="5"/>
  <c r="O209" i="5" s="1"/>
  <c r="L277" i="5"/>
  <c r="L276" i="5"/>
  <c r="L275" i="5"/>
  <c r="L274" i="5"/>
  <c r="L271" i="5"/>
  <c r="L270" i="5"/>
  <c r="L268" i="5"/>
  <c r="L267" i="5"/>
  <c r="E277" i="5"/>
  <c r="S280" i="5"/>
  <c r="E267" i="5"/>
  <c r="I263" i="5"/>
  <c r="I280" i="5" s="1"/>
  <c r="K268" i="5"/>
  <c r="E270" i="5"/>
  <c r="K271" i="5"/>
  <c r="E272" i="5"/>
  <c r="E274" i="5"/>
  <c r="K275" i="5"/>
  <c r="Q123" i="5"/>
  <c r="C192" i="5"/>
  <c r="O192" i="5"/>
  <c r="H275" i="5"/>
  <c r="H268" i="5"/>
  <c r="N278" i="5"/>
  <c r="N277" i="5"/>
  <c r="N276" i="5"/>
  <c r="N274" i="5"/>
  <c r="N273" i="5"/>
  <c r="N272" i="5"/>
  <c r="N271" i="5"/>
  <c r="N270" i="5"/>
  <c r="D192" i="5"/>
  <c r="J192" i="5"/>
  <c r="P192" i="5"/>
  <c r="F209" i="5"/>
  <c r="L209" i="5"/>
  <c r="R209" i="5"/>
  <c r="D263" i="5"/>
  <c r="D280" i="5" s="1"/>
  <c r="J263" i="5"/>
  <c r="J280" i="5" s="1"/>
  <c r="P263" i="5"/>
  <c r="P280" i="5" s="1"/>
  <c r="B264" i="5"/>
  <c r="H264" i="5"/>
  <c r="H267" i="5" s="1"/>
  <c r="N264" i="5"/>
  <c r="N267" i="5" s="1"/>
  <c r="F192" i="5"/>
  <c r="L192" i="5"/>
  <c r="R192" i="5"/>
  <c r="H209" i="5"/>
  <c r="N209" i="5"/>
  <c r="T266" i="5"/>
  <c r="M281" i="5" l="1"/>
  <c r="G281" i="5"/>
  <c r="K266" i="5"/>
  <c r="J268" i="5"/>
  <c r="D270" i="5"/>
  <c r="O271" i="5"/>
  <c r="F266" i="5"/>
  <c r="O268" i="5"/>
  <c r="O272" i="5"/>
  <c r="J281" i="5"/>
  <c r="J275" i="5"/>
  <c r="D276" i="5"/>
  <c r="O274" i="5"/>
  <c r="I274" i="5"/>
  <c r="I267" i="5"/>
  <c r="D281" i="5"/>
  <c r="Q276" i="5"/>
  <c r="O281" i="5"/>
  <c r="J270" i="5"/>
  <c r="J276" i="5"/>
  <c r="D271" i="5"/>
  <c r="D277" i="5"/>
  <c r="O273" i="5"/>
  <c r="O276" i="5"/>
  <c r="I268" i="5"/>
  <c r="I277" i="5"/>
  <c r="E280" i="5"/>
  <c r="E281" i="5" s="1"/>
  <c r="R266" i="5"/>
  <c r="K273" i="5"/>
  <c r="I281" i="5"/>
  <c r="L272" i="5"/>
  <c r="L278" i="5"/>
  <c r="K278" i="5"/>
  <c r="J271" i="5"/>
  <c r="J277" i="5"/>
  <c r="D272" i="5"/>
  <c r="D278" i="5"/>
  <c r="O275" i="5"/>
  <c r="O277" i="5"/>
  <c r="I271" i="5"/>
  <c r="I278" i="5"/>
  <c r="M274" i="5"/>
  <c r="M276" i="5"/>
  <c r="N268" i="5"/>
  <c r="Q272" i="5"/>
  <c r="E276" i="5"/>
  <c r="E278" i="5"/>
  <c r="R267" i="5"/>
  <c r="F271" i="5"/>
  <c r="K270" i="5"/>
  <c r="J272" i="5"/>
  <c r="O267" i="5"/>
  <c r="S273" i="5"/>
  <c r="M266" i="5"/>
  <c r="G275" i="5"/>
  <c r="L281" i="5"/>
  <c r="K281" i="5"/>
  <c r="H266" i="5"/>
  <c r="R268" i="5"/>
  <c r="P270" i="5"/>
  <c r="H272" i="5"/>
  <c r="P278" i="5"/>
  <c r="Q266" i="5"/>
  <c r="H274" i="5"/>
  <c r="L266" i="5"/>
  <c r="R273" i="5"/>
  <c r="P267" i="5"/>
  <c r="P274" i="5"/>
  <c r="S271" i="5"/>
  <c r="S275" i="5"/>
  <c r="H270" i="5"/>
  <c r="Q277" i="5"/>
  <c r="R275" i="5"/>
  <c r="S267" i="5"/>
  <c r="S277" i="5"/>
  <c r="P281" i="5"/>
  <c r="H271" i="5"/>
  <c r="H277" i="5"/>
  <c r="Q267" i="5"/>
  <c r="Q278" i="5"/>
  <c r="R270" i="5"/>
  <c r="R276" i="5"/>
  <c r="P271" i="5"/>
  <c r="P277" i="5"/>
  <c r="C274" i="5"/>
  <c r="S270" i="5"/>
  <c r="S278" i="5"/>
  <c r="Q281" i="5"/>
  <c r="Q274" i="5"/>
  <c r="R277" i="5"/>
  <c r="P272" i="5"/>
  <c r="S266" i="5"/>
  <c r="S272" i="5"/>
  <c r="H276" i="5"/>
  <c r="P276" i="5"/>
  <c r="H278" i="5"/>
  <c r="Q270" i="5"/>
  <c r="R271" i="5"/>
  <c r="Q271" i="5"/>
  <c r="H273" i="5"/>
  <c r="S281" i="5"/>
  <c r="R272" i="5"/>
  <c r="S268" i="5"/>
  <c r="C273" i="5"/>
  <c r="C275" i="5"/>
  <c r="C277" i="5"/>
  <c r="R280" i="5"/>
  <c r="R281" i="5" s="1"/>
  <c r="C267" i="5"/>
  <c r="C278" i="5"/>
  <c r="C276" i="5"/>
  <c r="C268" i="5"/>
  <c r="C270" i="5"/>
  <c r="C281" i="5"/>
  <c r="C271" i="5"/>
  <c r="N280" i="5"/>
  <c r="N281" i="5" s="1"/>
  <c r="O266" i="5"/>
  <c r="B280" i="5"/>
  <c r="H280" i="5"/>
  <c r="H281" i="5" s="1"/>
  <c r="I266" i="5"/>
  <c r="D266" i="5"/>
  <c r="P266" i="5"/>
  <c r="C266" i="5"/>
  <c r="J266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1" i="3"/>
  <c r="R201" i="3"/>
  <c r="R251" i="3"/>
  <c r="S201" i="3"/>
  <c r="S251" i="3"/>
  <c r="P201" i="3"/>
  <c r="P251" i="3"/>
  <c r="Q201" i="3"/>
  <c r="Q251" i="3"/>
  <c r="U194" i="3"/>
  <c r="B194" i="3"/>
  <c r="B201" i="3" l="1"/>
  <c r="B251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62" i="5" l="1"/>
  <c r="C175" i="3"/>
  <c r="C249" i="3"/>
  <c r="B277" i="5" l="1"/>
  <c r="B271" i="5"/>
  <c r="B276" i="5"/>
  <c r="B270" i="5"/>
  <c r="B275" i="5"/>
  <c r="B268" i="5"/>
  <c r="B274" i="5"/>
  <c r="B266" i="5"/>
  <c r="B273" i="5"/>
  <c r="B278" i="5"/>
  <c r="B272" i="5"/>
  <c r="B267" i="5"/>
  <c r="B28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9" i="3" l="1"/>
  <c r="S252" i="3" s="1"/>
  <c r="R249" i="3"/>
  <c r="R252" i="3" s="1"/>
  <c r="Q249" i="3"/>
  <c r="Q252" i="3" s="1"/>
  <c r="P249" i="3"/>
  <c r="P252" i="3" s="1"/>
  <c r="O249" i="3"/>
  <c r="O252" i="3" s="1"/>
  <c r="N249" i="3"/>
  <c r="N252" i="3" s="1"/>
  <c r="M249" i="3"/>
  <c r="M252" i="3" s="1"/>
  <c r="L249" i="3"/>
  <c r="L252" i="3" s="1"/>
  <c r="K249" i="3"/>
  <c r="K252" i="3" s="1"/>
  <c r="J249" i="3"/>
  <c r="J252" i="3" s="1"/>
  <c r="I249" i="3"/>
  <c r="I252" i="3" s="1"/>
  <c r="H249" i="3"/>
  <c r="H252" i="3" s="1"/>
  <c r="G249" i="3"/>
  <c r="G252" i="3" s="1"/>
  <c r="F249" i="3"/>
  <c r="F252" i="3" s="1"/>
  <c r="E249" i="3"/>
  <c r="E252" i="3" s="1"/>
  <c r="D249" i="3"/>
  <c r="D252" i="3" s="1"/>
  <c r="C252" i="3"/>
  <c r="B249" i="3"/>
  <c r="B252" i="3" s="1"/>
  <c r="S262" i="3" l="1"/>
  <c r="R262" i="3"/>
  <c r="Q262" i="3"/>
  <c r="P262" i="3"/>
  <c r="O262" i="3"/>
  <c r="N262" i="3"/>
  <c r="M262" i="3"/>
  <c r="L262" i="3"/>
  <c r="K262" i="3"/>
  <c r="J262" i="3"/>
  <c r="I262" i="3"/>
  <c r="H262" i="3"/>
  <c r="G262" i="3"/>
  <c r="F262" i="3"/>
  <c r="E262" i="3"/>
  <c r="D262" i="3"/>
  <c r="C262" i="3"/>
  <c r="B262" i="3"/>
  <c r="B264" i="3" l="1"/>
  <c r="B265" i="3" s="1"/>
  <c r="D264" i="3"/>
  <c r="D265" i="3" s="1"/>
  <c r="F264" i="3"/>
  <c r="F265" i="3" s="1"/>
  <c r="H264" i="3"/>
  <c r="H265" i="3" s="1"/>
  <c r="J264" i="3"/>
  <c r="J265" i="3" s="1"/>
  <c r="L264" i="3"/>
  <c r="L265" i="3" s="1"/>
  <c r="N264" i="3"/>
  <c r="N265" i="3" s="1"/>
  <c r="P264" i="3"/>
  <c r="P265" i="3" s="1"/>
  <c r="R264" i="3"/>
  <c r="R265" i="3" s="1"/>
  <c r="E258" i="3"/>
  <c r="E261" i="3"/>
  <c r="E260" i="3"/>
  <c r="E259" i="3"/>
  <c r="E257" i="3"/>
  <c r="E256" i="3"/>
  <c r="E255" i="3"/>
  <c r="E254" i="3"/>
  <c r="G258" i="3"/>
  <c r="G261" i="3"/>
  <c r="G260" i="3"/>
  <c r="G259" i="3"/>
  <c r="G257" i="3"/>
  <c r="G256" i="3"/>
  <c r="G255" i="3"/>
  <c r="G254" i="3"/>
  <c r="K258" i="3"/>
  <c r="K261" i="3"/>
  <c r="K260" i="3"/>
  <c r="K259" i="3"/>
  <c r="K257" i="3"/>
  <c r="K256" i="3"/>
  <c r="K255" i="3"/>
  <c r="K254" i="3"/>
  <c r="M258" i="3"/>
  <c r="M261" i="3"/>
  <c r="M260" i="3"/>
  <c r="M259" i="3"/>
  <c r="M257" i="3"/>
  <c r="M256" i="3"/>
  <c r="M255" i="3"/>
  <c r="M254" i="3"/>
  <c r="Q258" i="3"/>
  <c r="Q261" i="3"/>
  <c r="Q260" i="3"/>
  <c r="Q259" i="3"/>
  <c r="Q257" i="3"/>
  <c r="Q256" i="3"/>
  <c r="Q255" i="3"/>
  <c r="Q254" i="3"/>
  <c r="S258" i="3"/>
  <c r="S261" i="3"/>
  <c r="S260" i="3"/>
  <c r="S259" i="3"/>
  <c r="S257" i="3"/>
  <c r="S256" i="3"/>
  <c r="S255" i="3"/>
  <c r="S254" i="3"/>
  <c r="B258" i="3"/>
  <c r="B261" i="3"/>
  <c r="B260" i="3"/>
  <c r="B259" i="3"/>
  <c r="B257" i="3"/>
  <c r="B256" i="3"/>
  <c r="B255" i="3"/>
  <c r="B254" i="3"/>
  <c r="D258" i="3"/>
  <c r="D261" i="3"/>
  <c r="D260" i="3"/>
  <c r="D259" i="3"/>
  <c r="D257" i="3"/>
  <c r="D256" i="3"/>
  <c r="D255" i="3"/>
  <c r="D254" i="3"/>
  <c r="F258" i="3"/>
  <c r="F261" i="3"/>
  <c r="F260" i="3"/>
  <c r="F259" i="3"/>
  <c r="F257" i="3"/>
  <c r="F256" i="3"/>
  <c r="F255" i="3"/>
  <c r="F254" i="3"/>
  <c r="H258" i="3"/>
  <c r="H261" i="3"/>
  <c r="H260" i="3"/>
  <c r="H259" i="3"/>
  <c r="H257" i="3"/>
  <c r="H256" i="3"/>
  <c r="H255" i="3"/>
  <c r="H254" i="3"/>
  <c r="J258" i="3"/>
  <c r="J261" i="3"/>
  <c r="J260" i="3"/>
  <c r="J259" i="3"/>
  <c r="J257" i="3"/>
  <c r="J256" i="3"/>
  <c r="J255" i="3"/>
  <c r="J254" i="3"/>
  <c r="L258" i="3"/>
  <c r="L261" i="3"/>
  <c r="L260" i="3"/>
  <c r="L259" i="3"/>
  <c r="L257" i="3"/>
  <c r="L256" i="3"/>
  <c r="L255" i="3"/>
  <c r="L254" i="3"/>
  <c r="N258" i="3"/>
  <c r="N261" i="3"/>
  <c r="N260" i="3"/>
  <c r="N259" i="3"/>
  <c r="N257" i="3"/>
  <c r="N256" i="3"/>
  <c r="N255" i="3"/>
  <c r="N254" i="3"/>
  <c r="P258" i="3"/>
  <c r="P261" i="3"/>
  <c r="P260" i="3"/>
  <c r="P259" i="3"/>
  <c r="P257" i="3"/>
  <c r="P256" i="3"/>
  <c r="P255" i="3"/>
  <c r="P254" i="3"/>
  <c r="R258" i="3"/>
  <c r="R261" i="3"/>
  <c r="R260" i="3"/>
  <c r="R259" i="3"/>
  <c r="R257" i="3"/>
  <c r="R256" i="3"/>
  <c r="R255" i="3"/>
  <c r="R254" i="3"/>
  <c r="C264" i="3"/>
  <c r="C265" i="3" s="1"/>
  <c r="E264" i="3"/>
  <c r="E265" i="3" s="1"/>
  <c r="G264" i="3"/>
  <c r="G265" i="3" s="1"/>
  <c r="I264" i="3"/>
  <c r="I265" i="3" s="1"/>
  <c r="K264" i="3"/>
  <c r="K265" i="3" s="1"/>
  <c r="M264" i="3"/>
  <c r="M265" i="3" s="1"/>
  <c r="O264" i="3"/>
  <c r="O265" i="3" s="1"/>
  <c r="Q264" i="3"/>
  <c r="Q265" i="3" s="1"/>
  <c r="S264" i="3"/>
  <c r="S265" i="3" s="1"/>
  <c r="C258" i="3"/>
  <c r="C261" i="3"/>
  <c r="C260" i="3"/>
  <c r="C259" i="3"/>
  <c r="C257" i="3"/>
  <c r="C256" i="3"/>
  <c r="C255" i="3"/>
  <c r="C254" i="3"/>
  <c r="I258" i="3"/>
  <c r="I261" i="3"/>
  <c r="I260" i="3"/>
  <c r="I259" i="3"/>
  <c r="I257" i="3"/>
  <c r="I256" i="3"/>
  <c r="I255" i="3"/>
  <c r="I254" i="3"/>
  <c r="O258" i="3"/>
  <c r="O261" i="3"/>
  <c r="O260" i="3"/>
  <c r="O259" i="3"/>
  <c r="O257" i="3"/>
  <c r="O256" i="3"/>
  <c r="O255" i="3"/>
  <c r="O254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0" i="3" l="1"/>
  <c r="T25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1" i="3" l="1"/>
  <c r="U250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<sst xmlns="http://schemas.openxmlformats.org/spreadsheetml/2006/main" count="676" uniqueCount="337">
  <si>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</si>
  <si>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</si>
  <si>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</si>
  <si>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</si>
  <si>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</si>
  <si>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</si>
  <si>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</si>
  <si>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</si>
  <si>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</si>
  <si>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</si>
  <si>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</si>
  <si>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</si>
  <si>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</si>
  <si>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</si>
  <si>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</si>
  <si>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</si>
  <si>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</si>
  <si>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</si>
  <si>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</si>
  <si>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</si>
  <si>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</si>
  <si>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</si>
  <si>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</si>
  <si>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</si>
  <si>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</si>
  <si>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</si>
  <si>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</si>
  <si>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</si>
  <si>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</si>
  <si>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</si>
  <si>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</si>
  <si>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</si>
  <si>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</si>
  <si>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</si>
  <si>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</si>
  <si>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</si>
  <si>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</si>
  <si>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</si>
  <si>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</si>
  <si>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</si>
  <si>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</si>
  <si>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</si>
  <si>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</si>
  <si>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</si>
  <si>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</si>
  <si>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</si>
  <si>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</si>
  <si>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</si>
  <si>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</si>
  <si>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</si>
  <si>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</si>
  <si>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</si>
  <si>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</si>
  <si>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</si>
  <si>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</si>
  <si>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</si>
  <si>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</si>
  <si>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</si>
  <si>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</si>
  <si>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</si>
  <si>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</si>
  <si>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</si>
  <si>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</si>
  <si>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</si>
  <si>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</si>
  <si>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</si>
  <si>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</si>
  <si>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</si>
  <si>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</si>
  <si>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</si>
  <si>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</si>
  <si>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</si>
  <si>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</si>
  <si>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</si>
  <si>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</si>
  <si>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</si>
  <si>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</si>
  <si>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</si>
  <si>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</si>
  <si>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</si>
  <si>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</si>
  <si>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</si>
  <si>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</si>
  <si>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</si>
  <si>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</si>
  <si>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</si>
  <si>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</si>
  <si>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</si>
  <si>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</si>
  <si>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</si>
  <si>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</si>
  <si>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</si>
  <si>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</si>
  <si>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</si>
  <si>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</si>
  <si>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</si>
  <si>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</si>
  <si>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</si>
  <si>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</si>
  <si>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</si>
  <si>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</si>
  <si>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</si>
  <si>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</si>
  <si>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</si>
  <si>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</si>
  <si>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</si>
  <si>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</si>
  <si>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</si>
  <si>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</si>
  <si>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</si>
  <si>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</si>
  <si>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</si>
  <si>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</si>
  <si>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</si>
  <si>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</si>
  <si>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</si>
  <si>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</si>
  <si>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</si>
  <si>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</si>
  <si>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</si>
  <si>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</si>
  <si>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</si>
  <si>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</si>
  <si>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</si>
  <si>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</si>
  <si>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</si>
  <si>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</si>
  <si>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</si>
  <si>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</si>
  <si>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</si>
  <si>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</si>
  <si>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</si>
  <si>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</si>
  <si>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</si>
  <si>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</si>
  <si>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</si>
  <si>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</si>
  <si>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</si>
  <si>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</si>
  <si>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</si>
  <si>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</si>
  <si>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</si>
  <si>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</si>
  <si>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</si>
  <si>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</si>
  <si>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</si>
  <si>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</si>
  <si>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</si>
  <si>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</si>
  <si>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</si>
  <si>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</si>
  <si>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</si>
  <si>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</si>
  <si>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</si>
  <si>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</si>
  <si>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</si>
  <si>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</si>
  <si>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</si>
  <si>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</si>
  <si>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</si>
  <si>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</si>
  <si>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</si>
  <si>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</si>
  <si>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</si>
  <si>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</si>
  <si>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</si>
  <si>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</si>
  <si>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</si>
  <si>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</si>
  <si>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</si>
  <si>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</si>
  <si>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</si>
  <si>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</si>
  <si>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</si>
  <si>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</si>
  <si>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</si>
  <si>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</si>
  <si>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</si>
  <si>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</si>
  <si>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</si>
  <si>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</si>
  <si>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</si>
  <si>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</si>
  <si>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</si>
  <si>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</si>
  <si>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</si>
  <si>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</si>
  <si>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</si>
  <si>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</si>
  <si>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</si>
  <si>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</si>
  <si>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</si>
  <si>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</si>
  <si>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</si>
  <si>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</si>
  <si>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</si>
  <si>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</si>
  <si>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</si>
  <si>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</si>
  <si>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</si>
  <si>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</si>
  <si>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</si>
  <si>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</si>
  <si>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</si>
  <si>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</si>
  <si>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</si>
  <si>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</si>
  <si>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</si>
  <si>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</si>
  <si>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</si>
  <si>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</si>
  <si>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</si>
  <si>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</si>
  <si>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</si>
  <si>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</si>
  <si>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</si>
  <si>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</si>
  <si>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</si>
  <si>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</si>
  <si>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</si>
  <si>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</si>
  <si>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</si>
  <si>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</si>
  <si>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</si>
  <si>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</si>
  <si>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</si>
  <si>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</si>
  <si>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</si>
  <si>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</si>
  <si>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</si>
  <si>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</si>
  <si>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</si>
  <si>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</si>
  <si>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</si>
  <si>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</si>
  <si>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</si>
  <si>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</si>
  <si>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</si>
  <si>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</si>
  <si>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</si>
  <si>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</si>
  <si>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</si>
  <si>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</si>
  <si>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</si>
  <si>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</si>
  <si>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</si>
  <si>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</si>
  <si>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</si>
  <si>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</si>
  <si>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</si>
  <si>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</si>
  <si>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</si>
  <si>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</si>
  <si>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</si>
  <si>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</si>
  <si>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</si>
  <si>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</si>
  <si>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</si>
  <si>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</si>
  <si>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</si>
  <si>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</si>
  <si>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</si>
  <si>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</si>
  <si>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</si>
  <si>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</si>
  <si>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</si>
  <si>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</si>
  <si>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</si>
  <si>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</si>
  <si>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</si>
  <si>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</si>
  <si>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</si>
  <si>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</si>
  <si>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</si>
  <si>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</si>
  <si>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</si>
  <si>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</si>
  <si>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</si>
  <si>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</si>
  <si>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</si>
  <si>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</si>
  <si>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</si>
  <si>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</si>
  <si>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</si>
  <si>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</si>
  <si>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</si>
  <si>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</si>
  <si>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</si>
  <si>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</si>
  <si>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</si>
  <si>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</si>
  <si>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</si>
  <si>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</si>
  <si>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</si>
  <si>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</si>
  <si>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</si>
  <si>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</si>
  <si>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</si>
  <si>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</si>
  <si>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</si>
  <si>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</si>
  <si>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</si>
  <si>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</si>
  <si>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</si>
  <si>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</si>
  <si>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</si>
  <si>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</si>
  <si>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</si>
  <si>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</si>
  <si>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</si>
  <si>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</si>
  <si>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</si>
  <si>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</si>
  <si>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</si>
  <si>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</si>
  <si>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</si>
  <si>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</si>
  <si>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</si>
  <si>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</si>
  <si>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</si>
  <si>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</si>
  <si>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</si>
  <si>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</si>
  <si>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</si>
  <si>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</si>
  <si>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</si>
  <si>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</si>
  <si>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</si>
  <si>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</si>
  <si>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2020년 3분기 건설수주액분석</t>
    <phoneticPr fontId="13" type="noConversion"/>
  </si>
  <si>
    <t>2021.3분기</t>
    <phoneticPr fontId="13" type="noConversion"/>
  </si>
  <si>
    <t>2021년 10월 건설수주액분석</t>
    <phoneticPr fontId="13" type="noConversion"/>
  </si>
  <si>
    <t>연도별 10월 누계수주액 분석</t>
    <phoneticPr fontId="13" type="noConversion"/>
  </si>
  <si>
    <t>2021. 10</t>
  </si>
  <si>
    <t>21.10월누적</t>
    <phoneticPr fontId="12" type="noConversion"/>
  </si>
  <si>
    <t>20.10월 누적</t>
    <phoneticPr fontId="12" type="noConversion"/>
  </si>
  <si>
    <t>19.10월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</si>
</sst>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8" fontId="17" fillId="11" borderId="79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7"/>
  <sheetViews>
    <sheetView tabSelected="1" zoomScale="115" zoomScaleNormal="115" zoomScaleSheetLayoutView="70" workbookViewId="0">
      <pane ySplit="5" topLeftCell="A6" activePane="bottomLeft" state="frozen"/>
      <selection pane="bottomLeft" activeCell="A6" sqref="A6:XFD20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13" t="s">
        <v>331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1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2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49" customFormat="1" ht="18" customHeight="1">
      <c r="A211" s="498" t="s">
        <v>286</v>
      </c>
      <c r="B211" s="446">
        <v>159252.84726493817</v>
      </c>
      <c r="C211" s="481">
        <v>27698.9</v>
      </c>
      <c r="D211" s="481">
        <v>16801.77</v>
      </c>
      <c r="E211" s="481">
        <v>8560.4</v>
      </c>
      <c r="F211" s="481">
        <v>10897.13</v>
      </c>
      <c r="G211" s="481">
        <v>688.9</v>
      </c>
      <c r="H211" s="481">
        <v>10208.23</v>
      </c>
      <c r="I211" s="481">
        <v>131553.94726493818</v>
      </c>
      <c r="J211" s="481">
        <v>14616.888800767627</v>
      </c>
      <c r="K211" s="481">
        <v>430.15</v>
      </c>
      <c r="L211" s="481">
        <v>116937.05846417056</v>
      </c>
      <c r="M211" s="481">
        <v>76985.136406871665</v>
      </c>
      <c r="N211" s="481">
        <v>39951.922057298907</v>
      </c>
      <c r="O211" s="481">
        <v>31418.658800767629</v>
      </c>
      <c r="P211" s="481">
        <v>8990.5499999999993</v>
      </c>
      <c r="Q211" s="481">
        <v>127834.18846417057</v>
      </c>
      <c r="R211" s="481">
        <v>77674.036406871659</v>
      </c>
      <c r="S211" s="482">
        <v>50160.152057298903</v>
      </c>
      <c r="T211" s="463"/>
      <c r="U211" s="446"/>
      <c r="X211" s="150"/>
    </row>
    <row r="212" spans="1:24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506" customFormat="1" ht="18" customHeight="1">
      <c r="A224" s="498" t="s">
        <v>307</v>
      </c>
      <c r="B224" s="502">
        <v>146783.60856964035</v>
      </c>
      <c r="C224" s="503">
        <v>32849.08</v>
      </c>
      <c r="D224" s="503">
        <v>19496.400000000001</v>
      </c>
      <c r="E224" s="503">
        <v>4872.54</v>
      </c>
      <c r="F224" s="503">
        <v>13352.68</v>
      </c>
      <c r="G224" s="503">
        <v>6078.68</v>
      </c>
      <c r="H224" s="503">
        <v>7274</v>
      </c>
      <c r="I224" s="503">
        <v>113934.52856964034</v>
      </c>
      <c r="J224" s="503">
        <v>10665.734168657676</v>
      </c>
      <c r="K224" s="503">
        <v>1782.31</v>
      </c>
      <c r="L224" s="504">
        <v>103268.79440098268</v>
      </c>
      <c r="M224" s="504">
        <v>65246.827275307391</v>
      </c>
      <c r="N224" s="504">
        <v>38021.967125675284</v>
      </c>
      <c r="O224" s="504">
        <v>30162.134168657678</v>
      </c>
      <c r="P224" s="504">
        <v>6654.85</v>
      </c>
      <c r="Q224" s="504">
        <v>116621.47440098267</v>
      </c>
      <c r="R224" s="504">
        <v>71325.507275307391</v>
      </c>
      <c r="S224" s="508">
        <v>45295.967125675284</v>
      </c>
      <c r="T224" s="505"/>
      <c r="U224" s="502"/>
      <c r="X224" s="507"/>
    </row>
    <row r="225" spans="1:24" s="495" customFormat="1" ht="18" customHeight="1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>
      <c r="A229" s="431" t="s">
        <v>313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>
      <c r="A232" s="431" t="s">
        <v>321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>
      <c r="A233" s="431" t="s">
        <v>322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>
      <c r="A234" s="431" t="s">
        <v>325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>
      <c r="A235" s="431" t="s">
        <v>326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497">
        <v>75336.700061751049</v>
      </c>
      <c r="T235" s="494"/>
      <c r="U235" s="490"/>
      <c r="X235" s="496"/>
    </row>
    <row r="236" spans="1:24" s="495" customFormat="1" ht="18" customHeight="1">
      <c r="A236" s="431" t="s">
        <v>327</v>
      </c>
      <c r="B236" s="490">
        <v>138326.89080448711</v>
      </c>
      <c r="C236" s="491">
        <v>30217.119999999999</v>
      </c>
      <c r="D236" s="491">
        <v>16084.18</v>
      </c>
      <c r="E236" s="491">
        <v>591.78</v>
      </c>
      <c r="F236" s="491">
        <v>14132.94</v>
      </c>
      <c r="G236" s="491">
        <v>2531.0500000000002</v>
      </c>
      <c r="H236" s="491">
        <v>11601.89</v>
      </c>
      <c r="I236" s="491">
        <v>108109.7708044871</v>
      </c>
      <c r="J236" s="491">
        <v>8402.84257288546</v>
      </c>
      <c r="K236" s="491">
        <v>5548.18</v>
      </c>
      <c r="L236" s="492">
        <v>99706.928231601647</v>
      </c>
      <c r="M236" s="492">
        <v>59302.503367854486</v>
      </c>
      <c r="N236" s="492">
        <v>40404.424863747146</v>
      </c>
      <c r="O236" s="492">
        <v>24487.022572885457</v>
      </c>
      <c r="P236" s="492">
        <v>6139.96</v>
      </c>
      <c r="Q236" s="492">
        <v>113839.86823160163</v>
      </c>
      <c r="R236" s="492">
        <v>61833.553367854489</v>
      </c>
      <c r="S236" s="497">
        <v>52006.314863747146</v>
      </c>
      <c r="T236" s="494">
        <v>52006.314863747146</v>
      </c>
      <c r="U236" s="490"/>
      <c r="X236" s="496"/>
    </row>
    <row r="237" spans="1:24" s="488" customFormat="1" ht="18" customHeight="1">
      <c r="A237" s="424" t="s">
        <v>333</v>
      </c>
      <c r="B237" s="484">
        <v>159272.6894982669</v>
      </c>
      <c r="C237" s="485">
        <v>36896.879999999997</v>
      </c>
      <c r="D237" s="485">
        <v>24701.1</v>
      </c>
      <c r="E237" s="485">
        <v>654.57000000000005</v>
      </c>
      <c r="F237" s="485">
        <v>12195.78</v>
      </c>
      <c r="G237" s="485">
        <v>1906.79</v>
      </c>
      <c r="H237" s="485">
        <v>10288.99</v>
      </c>
      <c r="I237" s="485">
        <v>122375.80949826691</v>
      </c>
      <c r="J237" s="485">
        <v>10860.391036631092</v>
      </c>
      <c r="K237" s="485">
        <v>5559.59</v>
      </c>
      <c r="L237" s="486">
        <v>111515.41846163583</v>
      </c>
      <c r="M237" s="486">
        <v>74963.068441072144</v>
      </c>
      <c r="N237" s="486">
        <v>36552.350020563688</v>
      </c>
      <c r="O237" s="486">
        <v>35561.491036631094</v>
      </c>
      <c r="P237" s="486">
        <v>6214.16</v>
      </c>
      <c r="Q237" s="486">
        <v>123711.19846163582</v>
      </c>
      <c r="R237" s="486">
        <v>76869.858441072138</v>
      </c>
      <c r="S237" s="509">
        <v>46841.340020563686</v>
      </c>
      <c r="T237" s="487"/>
      <c r="U237" s="484"/>
      <c r="X237" s="489"/>
    </row>
    <row r="238" spans="1:24" s="181" customFormat="1" ht="18" customHeight="1">
      <c r="A238" s="362" t="s">
        <v>155</v>
      </c>
      <c r="B238" s="363">
        <f>(B237-B236)/B236*100</f>
        <v>15.142246436656226</v>
      </c>
      <c r="C238" s="363">
        <f t="shared" ref="C238:S238" si="16">(C237-C236)/C236*100</f>
        <v>22.105879051345724</v>
      </c>
      <c r="D238" s="363">
        <f t="shared" si="16"/>
        <v>53.573884400696826</v>
      </c>
      <c r="E238" s="363">
        <f t="shared" si="16"/>
        <v>10.610361958836068</v>
      </c>
      <c r="F238" s="363">
        <f t="shared" si="16"/>
        <v>-13.706702214825789</v>
      </c>
      <c r="G238" s="363">
        <f t="shared" si="16"/>
        <v>-24.664072222990466</v>
      </c>
      <c r="H238" s="363">
        <f t="shared" si="16"/>
        <v>-11.316259678379986</v>
      </c>
      <c r="I238" s="363">
        <f t="shared" si="16"/>
        <v>13.19588283984014</v>
      </c>
      <c r="J238" s="363">
        <f t="shared" si="16"/>
        <v>29.246632225096324</v>
      </c>
      <c r="K238" s="363">
        <f t="shared" si="16"/>
        <v>0.20565302495592885</v>
      </c>
      <c r="L238" s="363">
        <f t="shared" si="16"/>
        <v>11.843199303668381</v>
      </c>
      <c r="M238" s="363">
        <f t="shared" si="16"/>
        <v>26.407932521962678</v>
      </c>
      <c r="N238" s="363">
        <f t="shared" si="16"/>
        <v>-9.5337945192228943</v>
      </c>
      <c r="O238" s="363">
        <f t="shared" si="16"/>
        <v>45.225867827673035</v>
      </c>
      <c r="P238" s="363">
        <f t="shared" si="16"/>
        <v>1.2084769281884542</v>
      </c>
      <c r="Q238" s="363">
        <f t="shared" si="16"/>
        <v>8.6712417919805134</v>
      </c>
      <c r="R238" s="363">
        <f t="shared" si="16"/>
        <v>24.317387978279438</v>
      </c>
      <c r="S238" s="363">
        <f t="shared" si="16"/>
        <v>-9.9314378584895451</v>
      </c>
      <c r="T238" s="363" t="e">
        <f t="shared" ref="T238" si="17">(T236-T235)/T235*100</f>
        <v>#DIV/0!</v>
      </c>
      <c r="U238" s="363" t="e">
        <f t="shared" ref="U238" si="18">(U236-U235)/U235*100</f>
        <v>#DIV/0!</v>
      </c>
    </row>
    <row r="239" spans="1:24" s="182" customFormat="1" ht="18" customHeight="1">
      <c r="A239" s="298" t="s">
        <v>156</v>
      </c>
      <c r="B239" s="418">
        <f>(B237-B224)/B224*100</f>
        <v>8.5084983604972546</v>
      </c>
      <c r="C239" s="418">
        <f t="shared" ref="C239:S239" si="19">(C237-C224)/C224*100</f>
        <v>12.322415117866301</v>
      </c>
      <c r="D239" s="418">
        <f t="shared" si="19"/>
        <v>26.69569766726163</v>
      </c>
      <c r="E239" s="418">
        <f t="shared" si="19"/>
        <v>-86.566144146584747</v>
      </c>
      <c r="F239" s="418">
        <f t="shared" si="19"/>
        <v>-8.664178277319607</v>
      </c>
      <c r="G239" s="418">
        <f t="shared" si="19"/>
        <v>-68.631512104601654</v>
      </c>
      <c r="H239" s="418">
        <f t="shared" si="19"/>
        <v>41.448858949683803</v>
      </c>
      <c r="I239" s="418">
        <f t="shared" si="19"/>
        <v>7.4088873975258469</v>
      </c>
      <c r="J239" s="418">
        <f t="shared" si="19"/>
        <v>1.8250676877493734</v>
      </c>
      <c r="K239" s="418">
        <f t="shared" si="19"/>
        <v>211.93170660547267</v>
      </c>
      <c r="L239" s="418">
        <f t="shared" si="19"/>
        <v>7.9855914930432048</v>
      </c>
      <c r="M239" s="418">
        <f t="shared" si="19"/>
        <v>14.891515145659593</v>
      </c>
      <c r="N239" s="418">
        <f t="shared" si="19"/>
        <v>-3.8651790430884905</v>
      </c>
      <c r="O239" s="418">
        <f t="shared" si="19"/>
        <v>17.901110172714635</v>
      </c>
      <c r="P239" s="418">
        <f t="shared" si="19"/>
        <v>-6.622087650360271</v>
      </c>
      <c r="Q239" s="418">
        <f t="shared" si="19"/>
        <v>6.0792612141708755</v>
      </c>
      <c r="R239" s="418">
        <f t="shared" si="19"/>
        <v>7.7733077233706265</v>
      </c>
      <c r="S239" s="418">
        <f t="shared" si="19"/>
        <v>3.4117229257975867</v>
      </c>
      <c r="T239" s="418" t="e">
        <f t="shared" ref="T239:U239" si="20">(T236-T223)/T223*100</f>
        <v>#DIV/0!</v>
      </c>
      <c r="U239" s="418" t="e">
        <f t="shared" si="20"/>
        <v>#DIV/0!</v>
      </c>
    </row>
    <row r="240" spans="1:24" s="181" customFormat="1" ht="18" customHeight="1" thickBot="1">
      <c r="A240" s="299" t="s">
        <v>312</v>
      </c>
      <c r="B240" s="422">
        <f>(B237-B211)/B211*100</f>
        <v>1.2459578380862868E-2</v>
      </c>
      <c r="C240" s="422">
        <f t="shared" ref="C240:S240" si="21">(C237-C211)/C211*100</f>
        <v>33.207022661549715</v>
      </c>
      <c r="D240" s="422">
        <f t="shared" si="21"/>
        <v>47.014868076399082</v>
      </c>
      <c r="E240" s="422">
        <f t="shared" si="21"/>
        <v>-92.353511518153368</v>
      </c>
      <c r="F240" s="422">
        <f t="shared" si="21"/>
        <v>11.917358056662639</v>
      </c>
      <c r="G240" s="422">
        <f t="shared" si="21"/>
        <v>176.78763245754098</v>
      </c>
      <c r="H240" s="422">
        <f t="shared" si="21"/>
        <v>0.79112637548331322</v>
      </c>
      <c r="I240" s="422">
        <f t="shared" si="21"/>
        <v>-6.9767102831109247</v>
      </c>
      <c r="J240" s="422">
        <f t="shared" si="21"/>
        <v>-25.699708161830287</v>
      </c>
      <c r="K240" s="422">
        <f t="shared" si="21"/>
        <v>1192.4770428920147</v>
      </c>
      <c r="L240" s="422">
        <f t="shared" si="21"/>
        <v>-4.6363745366452216</v>
      </c>
      <c r="M240" s="422">
        <f t="shared" si="21"/>
        <v>-2.6265693095778313</v>
      </c>
      <c r="N240" s="422">
        <f t="shared" si="21"/>
        <v>-8.5091576617003923</v>
      </c>
      <c r="O240" s="422">
        <f t="shared" si="21"/>
        <v>13.185897788107512</v>
      </c>
      <c r="P240" s="422">
        <f t="shared" si="21"/>
        <v>-30.881203040970796</v>
      </c>
      <c r="Q240" s="422">
        <f t="shared" si="21"/>
        <v>-3.2252639548694275</v>
      </c>
      <c r="R240" s="422">
        <f t="shared" si="21"/>
        <v>-1.0353240323279727</v>
      </c>
      <c r="S240" s="422">
        <f t="shared" si="21"/>
        <v>-6.6164313715478258</v>
      </c>
      <c r="T240" s="422" t="e">
        <f t="shared" ref="T240:U240" si="22">(T236-T210)/T210*100</f>
        <v>#DIV/0!</v>
      </c>
      <c r="U240" s="422" t="e">
        <f t="shared" si="22"/>
        <v>#DIV/0!</v>
      </c>
    </row>
    <row r="241" spans="1:21" s="181" customFormat="1" ht="5.25" customHeight="1">
      <c r="A241" s="184"/>
      <c r="B241" s="185"/>
      <c r="C241" s="185"/>
      <c r="D241" s="185"/>
      <c r="E241" s="185"/>
      <c r="F241" s="185"/>
      <c r="G241" s="185"/>
      <c r="H241" s="185"/>
      <c r="I241" s="185"/>
      <c r="J241" s="185"/>
      <c r="K241" s="185"/>
      <c r="L241" s="185"/>
      <c r="M241" s="185"/>
      <c r="N241" s="185"/>
      <c r="O241" s="185"/>
      <c r="P241" s="185"/>
      <c r="Q241" s="185"/>
      <c r="R241" s="185"/>
      <c r="S241" s="185"/>
      <c r="T241" s="185"/>
      <c r="U241" s="185"/>
    </row>
    <row r="242" spans="1:21" s="186" customFormat="1" ht="22.5" customHeight="1">
      <c r="A242" s="514" t="s">
        <v>332</v>
      </c>
      <c r="B242" s="514"/>
      <c r="C242" s="514"/>
      <c r="D242" s="514"/>
      <c r="E242" s="514"/>
      <c r="F242" s="514"/>
      <c r="G242" s="514"/>
      <c r="H242" s="514"/>
      <c r="I242" s="514"/>
      <c r="J242" s="514"/>
      <c r="K242" s="514"/>
      <c r="L242" s="514"/>
      <c r="M242" s="514"/>
      <c r="N242" s="514"/>
      <c r="O242" s="514"/>
      <c r="P242" s="514"/>
      <c r="Q242" s="514"/>
      <c r="R242" s="514"/>
      <c r="S242" s="514"/>
      <c r="U242" s="187"/>
    </row>
    <row r="243" spans="1:21" s="188" customFormat="1" ht="11.25" customHeight="1">
      <c r="A243" s="5" t="s">
        <v>328</v>
      </c>
      <c r="B243" s="6" t="s">
        <v>0</v>
      </c>
      <c r="C243" s="302" t="s">
        <v>1</v>
      </c>
      <c r="D243" s="302"/>
      <c r="E243" s="302"/>
      <c r="F243" s="302"/>
      <c r="G243" s="302"/>
      <c r="H243" s="303"/>
      <c r="I243" s="313" t="s">
        <v>2</v>
      </c>
      <c r="J243" s="313"/>
      <c r="K243" s="313"/>
      <c r="L243" s="313"/>
      <c r="M243" s="313"/>
      <c r="N243" s="341"/>
      <c r="O243" s="325" t="s">
        <v>3</v>
      </c>
      <c r="P243" s="325"/>
      <c r="Q243" s="326" t="s">
        <v>4</v>
      </c>
      <c r="R243" s="325"/>
      <c r="S243" s="327"/>
      <c r="U243" s="189"/>
    </row>
    <row r="244" spans="1:21" s="188" customFormat="1" ht="11.25" customHeight="1">
      <c r="A244" s="7"/>
      <c r="B244" s="8"/>
      <c r="C244" s="336"/>
      <c r="D244" s="305" t="s">
        <v>3</v>
      </c>
      <c r="E244" s="306"/>
      <c r="F244" s="305" t="s">
        <v>4</v>
      </c>
      <c r="G244" s="302"/>
      <c r="H244" s="303"/>
      <c r="I244" s="315"/>
      <c r="J244" s="316" t="s">
        <v>3</v>
      </c>
      <c r="K244" s="317"/>
      <c r="L244" s="318" t="s">
        <v>4</v>
      </c>
      <c r="M244" s="313"/>
      <c r="N244" s="314"/>
      <c r="O244" s="343"/>
      <c r="P244" s="344"/>
      <c r="Q244" s="345"/>
      <c r="R244" s="343"/>
      <c r="S244" s="346"/>
      <c r="U244" s="189"/>
    </row>
    <row r="245" spans="1:21" s="190" customFormat="1" ht="11.25" customHeight="1" thickBot="1">
      <c r="A245" s="7"/>
      <c r="B245" s="8"/>
      <c r="C245" s="336"/>
      <c r="D245" s="337"/>
      <c r="E245" s="338" t="s">
        <v>66</v>
      </c>
      <c r="F245" s="339"/>
      <c r="G245" s="340" t="s">
        <v>5</v>
      </c>
      <c r="H245" s="303" t="s">
        <v>6</v>
      </c>
      <c r="I245" s="315"/>
      <c r="J245" s="334"/>
      <c r="K245" s="318" t="s">
        <v>66</v>
      </c>
      <c r="L245" s="342"/>
      <c r="M245" s="335" t="s">
        <v>5</v>
      </c>
      <c r="N245" s="314" t="s">
        <v>6</v>
      </c>
      <c r="O245" s="346"/>
      <c r="P245" s="326" t="s">
        <v>66</v>
      </c>
      <c r="Q245" s="345"/>
      <c r="R245" s="347" t="s">
        <v>5</v>
      </c>
      <c r="S245" s="327" t="s">
        <v>6</v>
      </c>
      <c r="U245" s="191"/>
    </row>
    <row r="246" spans="1:21" ht="18" thickTop="1">
      <c r="A246" s="192" t="s">
        <v>334</v>
      </c>
      <c r="B246" s="193">
        <f>SUM(B228:B237)</f>
        <v>1640263.9347048693</v>
      </c>
      <c r="C246" s="419">
        <f t="shared" ref="C246:S246" si="23">SUM(C228:C237)</f>
        <v>396723.6</v>
      </c>
      <c r="D246" s="419">
        <f t="shared" si="23"/>
        <v>264386.20999999996</v>
      </c>
      <c r="E246" s="419">
        <f t="shared" si="23"/>
        <v>14048.293418501138</v>
      </c>
      <c r="F246" s="419">
        <f t="shared" si="23"/>
        <v>132337.38999999998</v>
      </c>
      <c r="G246" s="419">
        <f t="shared" si="23"/>
        <v>23196.03</v>
      </c>
      <c r="H246" s="419">
        <f t="shared" si="23"/>
        <v>109141.36000000002</v>
      </c>
      <c r="I246" s="419">
        <f t="shared" si="23"/>
        <v>1243540.334704869</v>
      </c>
      <c r="J246" s="419">
        <f t="shared" si="23"/>
        <v>121634.00227229248</v>
      </c>
      <c r="K246" s="419">
        <f t="shared" si="23"/>
        <v>59877.683418501154</v>
      </c>
      <c r="L246" s="419">
        <f t="shared" si="23"/>
        <v>1121906.3324325765</v>
      </c>
      <c r="M246" s="419">
        <f t="shared" si="23"/>
        <v>633212.13522674644</v>
      </c>
      <c r="N246" s="419">
        <f t="shared" si="23"/>
        <v>488694.19720582996</v>
      </c>
      <c r="O246" s="419">
        <f t="shared" si="23"/>
        <v>386020.21227229247</v>
      </c>
      <c r="P246" s="419">
        <f t="shared" si="23"/>
        <v>73925.976837002279</v>
      </c>
      <c r="Q246" s="419">
        <f t="shared" si="23"/>
        <v>1254243.7224325764</v>
      </c>
      <c r="R246" s="419">
        <f t="shared" si="23"/>
        <v>656408.16522674647</v>
      </c>
      <c r="S246" s="419">
        <f t="shared" si="23"/>
        <v>597835.55720583</v>
      </c>
      <c r="T246" s="419">
        <f t="shared" ref="T246" si="24">SUM(T228:T235)</f>
        <v>0</v>
      </c>
      <c r="U246" s="419">
        <f t="shared" ref="U246" si="25">SUM(U228:U234)</f>
        <v>0</v>
      </c>
    </row>
    <row r="247" spans="1:21" ht="17.25">
      <c r="A247" s="348" t="s">
        <v>335</v>
      </c>
      <c r="B247" s="194">
        <f>SUM(B215:B224)</f>
        <v>1454890.5584956871</v>
      </c>
      <c r="C247" s="420">
        <f t="shared" ref="C247:S247" si="26">SUM(C215:C224)</f>
        <v>337725.85000000003</v>
      </c>
      <c r="D247" s="420">
        <f t="shared" si="26"/>
        <v>200576.25999999998</v>
      </c>
      <c r="E247" s="420">
        <f t="shared" si="26"/>
        <v>19926.420000000002</v>
      </c>
      <c r="F247" s="420">
        <f t="shared" si="26"/>
        <v>137149.59</v>
      </c>
      <c r="G247" s="420">
        <f t="shared" si="26"/>
        <v>41881.21</v>
      </c>
      <c r="H247" s="420">
        <f t="shared" si="26"/>
        <v>95268.38</v>
      </c>
      <c r="I247" s="420">
        <f t="shared" si="26"/>
        <v>1117164.7084956875</v>
      </c>
      <c r="J247" s="420">
        <f t="shared" si="26"/>
        <v>114021.39572136855</v>
      </c>
      <c r="K247" s="420">
        <f t="shared" si="26"/>
        <v>73373.34</v>
      </c>
      <c r="L247" s="420">
        <f t="shared" si="26"/>
        <v>1003143.3127743189</v>
      </c>
      <c r="M247" s="420">
        <f t="shared" si="26"/>
        <v>653462.04340126598</v>
      </c>
      <c r="N247" s="420">
        <f t="shared" si="26"/>
        <v>349681.26937305287</v>
      </c>
      <c r="O247" s="420">
        <f t="shared" si="26"/>
        <v>314597.6557213685</v>
      </c>
      <c r="P247" s="420">
        <f t="shared" si="26"/>
        <v>93299.76</v>
      </c>
      <c r="Q247" s="420">
        <f t="shared" si="26"/>
        <v>1140292.9027743184</v>
      </c>
      <c r="R247" s="420">
        <f t="shared" si="26"/>
        <v>695343.25340126595</v>
      </c>
      <c r="S247" s="420">
        <f t="shared" si="26"/>
        <v>444949.64937305276</v>
      </c>
      <c r="T247" s="420">
        <f t="shared" ref="T247" si="27">SUM(T215:T222)</f>
        <v>0</v>
      </c>
      <c r="U247" s="420">
        <f t="shared" ref="U247" si="28">SUM(U215:U221)</f>
        <v>0</v>
      </c>
    </row>
    <row r="248" spans="1:21" ht="17.25">
      <c r="A248" s="348" t="s">
        <v>336</v>
      </c>
      <c r="B248" s="195">
        <f>SUM(B202:B211)</f>
        <v>1226103.0941503462</v>
      </c>
      <c r="C248" s="421">
        <f t="shared" ref="C248:S248" si="29">SUM(C202:C211)</f>
        <v>305868.09000000003</v>
      </c>
      <c r="D248" s="421">
        <f t="shared" si="29"/>
        <v>186969.73</v>
      </c>
      <c r="E248" s="421">
        <f t="shared" si="29"/>
        <v>15962.553985589439</v>
      </c>
      <c r="F248" s="421">
        <f t="shared" si="29"/>
        <v>118897.36</v>
      </c>
      <c r="G248" s="421">
        <f t="shared" si="29"/>
        <v>40239.19</v>
      </c>
      <c r="H248" s="421">
        <f t="shared" si="29"/>
        <v>78658.17</v>
      </c>
      <c r="I248" s="421">
        <f t="shared" si="29"/>
        <v>920236.00415034662</v>
      </c>
      <c r="J248" s="421">
        <f t="shared" si="29"/>
        <v>170291.85761604889</v>
      </c>
      <c r="K248" s="421">
        <f t="shared" si="29"/>
        <v>48341.033985589434</v>
      </c>
      <c r="L248" s="421">
        <f t="shared" si="29"/>
        <v>749942.1465342975</v>
      </c>
      <c r="M248" s="421">
        <f t="shared" si="29"/>
        <v>426831.26802086696</v>
      </c>
      <c r="N248" s="421">
        <f t="shared" si="29"/>
        <v>323110.87851343059</v>
      </c>
      <c r="O248" s="421">
        <f t="shared" si="29"/>
        <v>357262.58761604887</v>
      </c>
      <c r="P248" s="421">
        <f t="shared" si="29"/>
        <v>64301.587971178888</v>
      </c>
      <c r="Q248" s="421">
        <f t="shared" si="29"/>
        <v>868841.5065342976</v>
      </c>
      <c r="R248" s="421">
        <f t="shared" si="29"/>
        <v>467071.45802086696</v>
      </c>
      <c r="S248" s="421">
        <f t="shared" si="29"/>
        <v>401769.04851343064</v>
      </c>
      <c r="T248" s="421">
        <f t="shared" ref="T248" si="30">SUM(T202:T209)</f>
        <v>0</v>
      </c>
      <c r="U248" s="421">
        <f t="shared" ref="U248" si="31">SUM(U202:U208)</f>
        <v>0</v>
      </c>
    </row>
    <row r="249" spans="1:21" ht="17.25" hidden="1">
      <c r="A249" s="348" t="s">
        <v>193</v>
      </c>
      <c r="B249" s="195">
        <f t="shared" ref="B249:S249" si="32">SUM(B124:B130)</f>
        <v>458926</v>
      </c>
      <c r="C249" s="195">
        <f t="shared" si="32"/>
        <v>172692</v>
      </c>
      <c r="D249" s="195">
        <f t="shared" si="32"/>
        <v>107762</v>
      </c>
      <c r="E249" s="195">
        <f t="shared" si="32"/>
        <v>10668</v>
      </c>
      <c r="F249" s="195">
        <f t="shared" si="32"/>
        <v>64930</v>
      </c>
      <c r="G249" s="195">
        <f t="shared" si="32"/>
        <v>14677</v>
      </c>
      <c r="H249" s="195">
        <f t="shared" si="32"/>
        <v>50253</v>
      </c>
      <c r="I249" s="195">
        <f t="shared" si="32"/>
        <v>286233</v>
      </c>
      <c r="J249" s="195">
        <f t="shared" si="32"/>
        <v>48335</v>
      </c>
      <c r="K249" s="195">
        <f t="shared" si="32"/>
        <v>24478</v>
      </c>
      <c r="L249" s="195">
        <f t="shared" si="32"/>
        <v>237898</v>
      </c>
      <c r="M249" s="195">
        <f t="shared" si="32"/>
        <v>123239</v>
      </c>
      <c r="N249" s="195">
        <f t="shared" si="32"/>
        <v>114657</v>
      </c>
      <c r="O249" s="195">
        <f t="shared" si="32"/>
        <v>156098</v>
      </c>
      <c r="P249" s="195">
        <f t="shared" si="32"/>
        <v>35148</v>
      </c>
      <c r="Q249" s="195">
        <f t="shared" si="32"/>
        <v>302828</v>
      </c>
      <c r="R249" s="195">
        <f t="shared" si="32"/>
        <v>137917</v>
      </c>
      <c r="S249" s="195">
        <f t="shared" si="32"/>
        <v>164911</v>
      </c>
      <c r="T249" s="127"/>
      <c r="U249" s="89"/>
    </row>
    <row r="250" spans="1:21" ht="17.25">
      <c r="A250" s="349" t="s">
        <v>161</v>
      </c>
      <c r="B250" s="196">
        <f>100*(B246/B247-1)</f>
        <v>12.741396603800403</v>
      </c>
      <c r="C250" s="196">
        <f t="shared" ref="C250:S250" si="33">100*(C246/C247-1)</f>
        <v>17.469124735343744</v>
      </c>
      <c r="D250" s="196">
        <f t="shared" si="33"/>
        <v>31.813311306133627</v>
      </c>
      <c r="E250" s="196">
        <f t="shared" si="33"/>
        <v>-29.499160318305361</v>
      </c>
      <c r="F250" s="196">
        <f t="shared" si="33"/>
        <v>-3.5087235769352354</v>
      </c>
      <c r="G250" s="196">
        <f t="shared" si="33"/>
        <v>-44.61470907836712</v>
      </c>
      <c r="H250" s="196">
        <f t="shared" si="33"/>
        <v>14.561998430119228</v>
      </c>
      <c r="I250" s="196">
        <f t="shared" si="33"/>
        <v>11.312174941450849</v>
      </c>
      <c r="J250" s="196">
        <f t="shared" si="33"/>
        <v>6.6764719926132754</v>
      </c>
      <c r="K250" s="196">
        <f t="shared" si="33"/>
        <v>-18.393133775154357</v>
      </c>
      <c r="L250" s="196">
        <f t="shared" si="33"/>
        <v>11.839088009249998</v>
      </c>
      <c r="M250" s="196">
        <f t="shared" si="33"/>
        <v>-3.0988652484111978</v>
      </c>
      <c r="N250" s="196">
        <f t="shared" si="33"/>
        <v>39.754181881693242</v>
      </c>
      <c r="O250" s="196">
        <f t="shared" si="33"/>
        <v>22.702825419074713</v>
      </c>
      <c r="P250" s="196">
        <f t="shared" si="33"/>
        <v>-20.765094318568146</v>
      </c>
      <c r="Q250" s="196">
        <f t="shared" si="33"/>
        <v>9.9931183804632173</v>
      </c>
      <c r="R250" s="196">
        <f t="shared" si="33"/>
        <v>-5.5994054711926537</v>
      </c>
      <c r="S250" s="196">
        <f t="shared" si="33"/>
        <v>34.360271560658148</v>
      </c>
      <c r="T250" s="128" t="e">
        <f t="shared" ref="T250:U250" si="34">100*(T246/T247-1)</f>
        <v>#DIV/0!</v>
      </c>
      <c r="U250" s="103" t="e">
        <f t="shared" si="34"/>
        <v>#DIV/0!</v>
      </c>
    </row>
    <row r="251" spans="1:21" ht="17.25">
      <c r="A251" s="348" t="s">
        <v>162</v>
      </c>
      <c r="B251" s="197">
        <f>100*(B246/B248-1)</f>
        <v>33.77863105724601</v>
      </c>
      <c r="C251" s="197">
        <f t="shared" ref="C251:S251" si="35">100*(C246/C248-1)</f>
        <v>29.704147954760487</v>
      </c>
      <c r="D251" s="197">
        <f t="shared" si="35"/>
        <v>41.405889605766632</v>
      </c>
      <c r="E251" s="197">
        <f t="shared" si="35"/>
        <v>-11.992194787979681</v>
      </c>
      <c r="F251" s="197">
        <f t="shared" si="35"/>
        <v>11.303892702075125</v>
      </c>
      <c r="G251" s="197">
        <f t="shared" si="35"/>
        <v>-42.354629901844454</v>
      </c>
      <c r="H251" s="197">
        <f t="shared" si="35"/>
        <v>38.754003557418159</v>
      </c>
      <c r="I251" s="197">
        <f t="shared" si="35"/>
        <v>35.13276258442302</v>
      </c>
      <c r="J251" s="197">
        <f t="shared" si="35"/>
        <v>-28.57321308542161</v>
      </c>
      <c r="K251" s="197">
        <f t="shared" si="35"/>
        <v>23.865127577434151</v>
      </c>
      <c r="L251" s="197">
        <f t="shared" si="35"/>
        <v>49.599050755746219</v>
      </c>
      <c r="M251" s="197">
        <f t="shared" si="35"/>
        <v>48.351862356014166</v>
      </c>
      <c r="N251" s="197">
        <f t="shared" si="35"/>
        <v>51.246593570051104</v>
      </c>
      <c r="O251" s="197">
        <f t="shared" si="35"/>
        <v>8.0494363678375045</v>
      </c>
      <c r="P251" s="197">
        <f t="shared" si="35"/>
        <v>14.967575715450776</v>
      </c>
      <c r="Q251" s="197">
        <f t="shared" si="35"/>
        <v>44.358172693153321</v>
      </c>
      <c r="R251" s="197">
        <f t="shared" si="35"/>
        <v>40.536989352370291</v>
      </c>
      <c r="S251" s="197">
        <f t="shared" si="35"/>
        <v>48.800799717613174</v>
      </c>
      <c r="T251" s="129" t="e">
        <f t="shared" ref="T251:U251" si="36">100*(T246/T248-1)</f>
        <v>#DIV/0!</v>
      </c>
      <c r="U251" s="102" t="e">
        <f t="shared" si="36"/>
        <v>#DIV/0!</v>
      </c>
    </row>
    <row r="252" spans="1:21" hidden="1">
      <c r="A252" t="s">
        <v>194</v>
      </c>
      <c r="B252" s="102">
        <f t="shared" ref="B252:S252" si="37">100*(B246/B249-1)</f>
        <v>257.41359929593648</v>
      </c>
      <c r="C252" s="102">
        <f t="shared" si="37"/>
        <v>129.72899728997288</v>
      </c>
      <c r="D252" s="102">
        <f t="shared" si="37"/>
        <v>145.34270893264784</v>
      </c>
      <c r="E252" s="102">
        <f t="shared" si="37"/>
        <v>31.68629001219665</v>
      </c>
      <c r="F252" s="102">
        <f t="shared" si="37"/>
        <v>103.81547820730015</v>
      </c>
      <c r="G252" s="102">
        <f t="shared" si="37"/>
        <v>58.043401240035422</v>
      </c>
      <c r="H252" s="102">
        <f t="shared" si="37"/>
        <v>117.18377012317673</v>
      </c>
      <c r="I252" s="102">
        <f t="shared" si="37"/>
        <v>334.45037249543867</v>
      </c>
      <c r="J252" s="102">
        <f t="shared" si="37"/>
        <v>151.64787891236676</v>
      </c>
      <c r="K252" s="102">
        <f t="shared" si="37"/>
        <v>144.61836513808791</v>
      </c>
      <c r="L252" s="102">
        <f t="shared" si="37"/>
        <v>371.59132587603779</v>
      </c>
      <c r="M252" s="102">
        <f t="shared" si="37"/>
        <v>413.80823864746264</v>
      </c>
      <c r="N252" s="102">
        <f t="shared" si="37"/>
        <v>326.22273145628259</v>
      </c>
      <c r="O252" s="102">
        <f t="shared" si="37"/>
        <v>147.29350297396024</v>
      </c>
      <c r="P252" s="102">
        <f t="shared" si="37"/>
        <v>110.32769101229735</v>
      </c>
      <c r="Q252" s="102">
        <f t="shared" si="37"/>
        <v>314.17693292316972</v>
      </c>
      <c r="R252" s="102">
        <f t="shared" si="37"/>
        <v>375.94434712671136</v>
      </c>
      <c r="S252" s="102">
        <f t="shared" si="37"/>
        <v>262.52012128107282</v>
      </c>
      <c r="U252" s="121" t="s">
        <v>171</v>
      </c>
    </row>
    <row r="253" spans="1:21" s="118" customFormat="1" hidden="1">
      <c r="A253" s="118" t="s">
        <v>170</v>
      </c>
      <c r="T253" s="130"/>
      <c r="U253" s="119"/>
    </row>
    <row r="254" spans="1:21" hidden="1">
      <c r="A254" s="118" t="s">
        <v>181</v>
      </c>
      <c r="B254" s="131" t="e">
        <f>B246/#REF!-1</f>
        <v>#REF!</v>
      </c>
      <c r="C254" s="131" t="e">
        <f>C246/#REF!-1</f>
        <v>#REF!</v>
      </c>
      <c r="D254" s="131" t="e">
        <f>D246/#REF!-1</f>
        <v>#REF!</v>
      </c>
      <c r="E254" s="131" t="e">
        <f>E246/#REF!-1</f>
        <v>#REF!</v>
      </c>
      <c r="F254" s="131" t="e">
        <f>F246/#REF!-1</f>
        <v>#REF!</v>
      </c>
      <c r="G254" s="131" t="e">
        <f>G246/#REF!-1</f>
        <v>#REF!</v>
      </c>
      <c r="H254" s="131" t="e">
        <f>H246/#REF!-1</f>
        <v>#REF!</v>
      </c>
      <c r="I254" s="131" t="e">
        <f>I246/#REF!-1</f>
        <v>#REF!</v>
      </c>
      <c r="J254" s="131" t="e">
        <f>J246/#REF!-1</f>
        <v>#REF!</v>
      </c>
      <c r="K254" s="131" t="e">
        <f>K246/#REF!-1</f>
        <v>#REF!</v>
      </c>
      <c r="L254" s="131" t="e">
        <f>L246/#REF!-1</f>
        <v>#REF!</v>
      </c>
      <c r="M254" s="131" t="e">
        <f>M246/#REF!-1</f>
        <v>#REF!</v>
      </c>
      <c r="N254" s="131" t="e">
        <f>N246/#REF!-1</f>
        <v>#REF!</v>
      </c>
      <c r="O254" s="131" t="e">
        <f>O246/#REF!-1</f>
        <v>#REF!</v>
      </c>
      <c r="P254" s="131" t="e">
        <f>P246/#REF!-1</f>
        <v>#REF!</v>
      </c>
      <c r="Q254" s="131" t="e">
        <f>Q246/#REF!-1</f>
        <v>#REF!</v>
      </c>
      <c r="R254" s="131" t="e">
        <f>R246/#REF!-1</f>
        <v>#REF!</v>
      </c>
      <c r="S254" s="131" t="e">
        <f>S246/#REF!-1</f>
        <v>#REF!</v>
      </c>
    </row>
    <row r="255" spans="1:21" hidden="1">
      <c r="A255" s="118" t="s">
        <v>182</v>
      </c>
      <c r="B255" s="131" t="e">
        <f>B246/#REF!-1</f>
        <v>#REF!</v>
      </c>
      <c r="C255" s="131" t="e">
        <f>C246/#REF!-1</f>
        <v>#REF!</v>
      </c>
      <c r="D255" s="131" t="e">
        <f>D246/#REF!-1</f>
        <v>#REF!</v>
      </c>
      <c r="E255" s="131" t="e">
        <f>E246/#REF!-1</f>
        <v>#REF!</v>
      </c>
      <c r="F255" s="131" t="e">
        <f>F246/#REF!-1</f>
        <v>#REF!</v>
      </c>
      <c r="G255" s="131" t="e">
        <f>G246/#REF!-1</f>
        <v>#REF!</v>
      </c>
      <c r="H255" s="131" t="e">
        <f>H246/#REF!-1</f>
        <v>#REF!</v>
      </c>
      <c r="I255" s="131" t="e">
        <f>I246/#REF!-1</f>
        <v>#REF!</v>
      </c>
      <c r="J255" s="131" t="e">
        <f>J246/#REF!-1</f>
        <v>#REF!</v>
      </c>
      <c r="K255" s="131" t="e">
        <f>K246/#REF!-1</f>
        <v>#REF!</v>
      </c>
      <c r="L255" s="131" t="e">
        <f>L246/#REF!-1</f>
        <v>#REF!</v>
      </c>
      <c r="M255" s="131" t="e">
        <f>M246/#REF!-1</f>
        <v>#REF!</v>
      </c>
      <c r="N255" s="131" t="e">
        <f>N246/#REF!-1</f>
        <v>#REF!</v>
      </c>
      <c r="O255" s="131" t="e">
        <f>O246/#REF!-1</f>
        <v>#REF!</v>
      </c>
      <c r="P255" s="131" t="e">
        <f>P246/#REF!-1</f>
        <v>#REF!</v>
      </c>
      <c r="Q255" s="131" t="e">
        <f>Q246/#REF!-1</f>
        <v>#REF!</v>
      </c>
      <c r="R255" s="131" t="e">
        <f>R246/#REF!-1</f>
        <v>#REF!</v>
      </c>
      <c r="S255" s="131" t="e">
        <f>S246/#REF!-1</f>
        <v>#REF!</v>
      </c>
    </row>
    <row r="256" spans="1:21" hidden="1">
      <c r="A256" s="118" t="s">
        <v>183</v>
      </c>
      <c r="B256" s="131" t="e">
        <f>B246/#REF!-1</f>
        <v>#REF!</v>
      </c>
      <c r="C256" s="131" t="e">
        <f>C246/#REF!-1</f>
        <v>#REF!</v>
      </c>
      <c r="D256" s="131" t="e">
        <f>D246/#REF!-1</f>
        <v>#REF!</v>
      </c>
      <c r="E256" s="131" t="e">
        <f>E246/#REF!-1</f>
        <v>#REF!</v>
      </c>
      <c r="F256" s="131" t="e">
        <f>F246/#REF!-1</f>
        <v>#REF!</v>
      </c>
      <c r="G256" s="131" t="e">
        <f>G246/#REF!-1</f>
        <v>#REF!</v>
      </c>
      <c r="H256" s="131" t="e">
        <f>H246/#REF!-1</f>
        <v>#REF!</v>
      </c>
      <c r="I256" s="131" t="e">
        <f>I246/#REF!-1</f>
        <v>#REF!</v>
      </c>
      <c r="J256" s="131" t="e">
        <f>J246/#REF!-1</f>
        <v>#REF!</v>
      </c>
      <c r="K256" s="131" t="e">
        <f>K246/#REF!-1</f>
        <v>#REF!</v>
      </c>
      <c r="L256" s="131" t="e">
        <f>L246/#REF!-1</f>
        <v>#REF!</v>
      </c>
      <c r="M256" s="131" t="e">
        <f>M246/#REF!-1</f>
        <v>#REF!</v>
      </c>
      <c r="N256" s="131" t="e">
        <f>N246/#REF!-1</f>
        <v>#REF!</v>
      </c>
      <c r="O256" s="131" t="e">
        <f>O246/#REF!-1</f>
        <v>#REF!</v>
      </c>
      <c r="P256" s="131" t="e">
        <f>P246/#REF!-1</f>
        <v>#REF!</v>
      </c>
      <c r="Q256" s="131" t="e">
        <f>Q246/#REF!-1</f>
        <v>#REF!</v>
      </c>
      <c r="R256" s="131" t="e">
        <f>R246/#REF!-1</f>
        <v>#REF!</v>
      </c>
      <c r="S256" s="131" t="e">
        <f>S246/#REF!-1</f>
        <v>#REF!</v>
      </c>
    </row>
    <row r="257" spans="1:19" hidden="1">
      <c r="A257" s="118" t="s">
        <v>184</v>
      </c>
      <c r="B257" s="131" t="e">
        <f>B246/#REF!-1</f>
        <v>#REF!</v>
      </c>
      <c r="C257" s="131" t="e">
        <f>C246/#REF!-1</f>
        <v>#REF!</v>
      </c>
      <c r="D257" s="131" t="e">
        <f>D246/#REF!-1</f>
        <v>#REF!</v>
      </c>
      <c r="E257" s="131" t="e">
        <f>E246/#REF!-1</f>
        <v>#REF!</v>
      </c>
      <c r="F257" s="131" t="e">
        <f>F246/#REF!-1</f>
        <v>#REF!</v>
      </c>
      <c r="G257" s="131" t="e">
        <f>G246/#REF!-1</f>
        <v>#REF!</v>
      </c>
      <c r="H257" s="131" t="e">
        <f>H246/#REF!-1</f>
        <v>#REF!</v>
      </c>
      <c r="I257" s="131" t="e">
        <f>I246/#REF!-1</f>
        <v>#REF!</v>
      </c>
      <c r="J257" s="131" t="e">
        <f>J246/#REF!-1</f>
        <v>#REF!</v>
      </c>
      <c r="K257" s="131" t="e">
        <f>K246/#REF!-1</f>
        <v>#REF!</v>
      </c>
      <c r="L257" s="131" t="e">
        <f>L246/#REF!-1</f>
        <v>#REF!</v>
      </c>
      <c r="M257" s="131" t="e">
        <f>M246/#REF!-1</f>
        <v>#REF!</v>
      </c>
      <c r="N257" s="131" t="e">
        <f>N246/#REF!-1</f>
        <v>#REF!</v>
      </c>
      <c r="O257" s="131" t="e">
        <f>O246/#REF!-1</f>
        <v>#REF!</v>
      </c>
      <c r="P257" s="131" t="e">
        <f>P246/#REF!-1</f>
        <v>#REF!</v>
      </c>
      <c r="Q257" s="131" t="e">
        <f>Q246/#REF!-1</f>
        <v>#REF!</v>
      </c>
      <c r="R257" s="131" t="e">
        <f>R246/#REF!-1</f>
        <v>#REF!</v>
      </c>
      <c r="S257" s="131" t="e">
        <f>S246/#REF!-1</f>
        <v>#REF!</v>
      </c>
    </row>
    <row r="258" spans="1:19" hidden="1">
      <c r="A258" s="118" t="s">
        <v>185</v>
      </c>
      <c r="B258" s="131" t="e">
        <f>B246/#REF!-1</f>
        <v>#REF!</v>
      </c>
      <c r="C258" s="131" t="e">
        <f>C246/#REF!-1</f>
        <v>#REF!</v>
      </c>
      <c r="D258" s="131" t="e">
        <f>D246/#REF!-1</f>
        <v>#REF!</v>
      </c>
      <c r="E258" s="131" t="e">
        <f>E246/#REF!-1</f>
        <v>#REF!</v>
      </c>
      <c r="F258" s="131" t="e">
        <f>F246/#REF!-1</f>
        <v>#REF!</v>
      </c>
      <c r="G258" s="131" t="e">
        <f>G246/#REF!-1</f>
        <v>#REF!</v>
      </c>
      <c r="H258" s="131" t="e">
        <f>H246/#REF!-1</f>
        <v>#REF!</v>
      </c>
      <c r="I258" s="131" t="e">
        <f>I246/#REF!-1</f>
        <v>#REF!</v>
      </c>
      <c r="J258" s="131" t="e">
        <f>J246/#REF!-1</f>
        <v>#REF!</v>
      </c>
      <c r="K258" s="131" t="e">
        <f>K246/#REF!-1</f>
        <v>#REF!</v>
      </c>
      <c r="L258" s="131" t="e">
        <f>L246/#REF!-1</f>
        <v>#REF!</v>
      </c>
      <c r="M258" s="131" t="e">
        <f>M246/#REF!-1</f>
        <v>#REF!</v>
      </c>
      <c r="N258" s="131" t="e">
        <f>N246/#REF!-1</f>
        <v>#REF!</v>
      </c>
      <c r="O258" s="131" t="e">
        <f>O246/#REF!-1</f>
        <v>#REF!</v>
      </c>
      <c r="P258" s="131" t="e">
        <f>P246/#REF!-1</f>
        <v>#REF!</v>
      </c>
      <c r="Q258" s="131" t="e">
        <f>Q246/#REF!-1</f>
        <v>#REF!</v>
      </c>
      <c r="R258" s="131" t="e">
        <f>R246/#REF!-1</f>
        <v>#REF!</v>
      </c>
      <c r="S258" s="131" t="e">
        <f>S246/#REF!-1</f>
        <v>#REF!</v>
      </c>
    </row>
    <row r="259" spans="1:19" hidden="1">
      <c r="A259" s="118" t="s">
        <v>186</v>
      </c>
      <c r="B259" s="131" t="e">
        <f>B246/#REF!-1</f>
        <v>#REF!</v>
      </c>
      <c r="C259" s="131" t="e">
        <f>C246/#REF!-1</f>
        <v>#REF!</v>
      </c>
      <c r="D259" s="131" t="e">
        <f>D246/#REF!-1</f>
        <v>#REF!</v>
      </c>
      <c r="E259" s="131" t="e">
        <f>E246/#REF!-1</f>
        <v>#REF!</v>
      </c>
      <c r="F259" s="131" t="e">
        <f>F246/#REF!-1</f>
        <v>#REF!</v>
      </c>
      <c r="G259" s="131" t="e">
        <f>G246/#REF!-1</f>
        <v>#REF!</v>
      </c>
      <c r="H259" s="131" t="e">
        <f>H246/#REF!-1</f>
        <v>#REF!</v>
      </c>
      <c r="I259" s="131" t="e">
        <f>I246/#REF!-1</f>
        <v>#REF!</v>
      </c>
      <c r="J259" s="131" t="e">
        <f>J246/#REF!-1</f>
        <v>#REF!</v>
      </c>
      <c r="K259" s="131" t="e">
        <f>K246/#REF!-1</f>
        <v>#REF!</v>
      </c>
      <c r="L259" s="131" t="e">
        <f>L246/#REF!-1</f>
        <v>#REF!</v>
      </c>
      <c r="M259" s="131" t="e">
        <f>M246/#REF!-1</f>
        <v>#REF!</v>
      </c>
      <c r="N259" s="131" t="e">
        <f>N246/#REF!-1</f>
        <v>#REF!</v>
      </c>
      <c r="O259" s="131" t="e">
        <f>O246/#REF!-1</f>
        <v>#REF!</v>
      </c>
      <c r="P259" s="131" t="e">
        <f>P246/#REF!-1</f>
        <v>#REF!</v>
      </c>
      <c r="Q259" s="131" t="e">
        <f>Q246/#REF!-1</f>
        <v>#REF!</v>
      </c>
      <c r="R259" s="131" t="e">
        <f>R246/#REF!-1</f>
        <v>#REF!</v>
      </c>
      <c r="S259" s="131" t="e">
        <f>S246/#REF!-1</f>
        <v>#REF!</v>
      </c>
    </row>
    <row r="260" spans="1:19" hidden="1">
      <c r="A260" s="118" t="s">
        <v>187</v>
      </c>
      <c r="B260" s="131" t="e">
        <f>B246/#REF!-1</f>
        <v>#REF!</v>
      </c>
      <c r="C260" s="131" t="e">
        <f>C246/#REF!-1</f>
        <v>#REF!</v>
      </c>
      <c r="D260" s="131" t="e">
        <f>D246/#REF!-1</f>
        <v>#REF!</v>
      </c>
      <c r="E260" s="131" t="e">
        <f>E246/#REF!-1</f>
        <v>#REF!</v>
      </c>
      <c r="F260" s="131" t="e">
        <f>F246/#REF!-1</f>
        <v>#REF!</v>
      </c>
      <c r="G260" s="131" t="e">
        <f>G246/#REF!-1</f>
        <v>#REF!</v>
      </c>
      <c r="H260" s="131" t="e">
        <f>H246/#REF!-1</f>
        <v>#REF!</v>
      </c>
      <c r="I260" s="131" t="e">
        <f>I246/#REF!-1</f>
        <v>#REF!</v>
      </c>
      <c r="J260" s="131" t="e">
        <f>J246/#REF!-1</f>
        <v>#REF!</v>
      </c>
      <c r="K260" s="131" t="e">
        <f>K246/#REF!-1</f>
        <v>#REF!</v>
      </c>
      <c r="L260" s="131" t="e">
        <f>L246/#REF!-1</f>
        <v>#REF!</v>
      </c>
      <c r="M260" s="131" t="e">
        <f>M246/#REF!-1</f>
        <v>#REF!</v>
      </c>
      <c r="N260" s="131" t="e">
        <f>N246/#REF!-1</f>
        <v>#REF!</v>
      </c>
      <c r="O260" s="131" t="e">
        <f>O246/#REF!-1</f>
        <v>#REF!</v>
      </c>
      <c r="P260" s="131" t="e">
        <f>P246/#REF!-1</f>
        <v>#REF!</v>
      </c>
      <c r="Q260" s="131" t="e">
        <f>Q246/#REF!-1</f>
        <v>#REF!</v>
      </c>
      <c r="R260" s="131" t="e">
        <f>R246/#REF!-1</f>
        <v>#REF!</v>
      </c>
      <c r="S260" s="131" t="e">
        <f>S246/#REF!-1</f>
        <v>#REF!</v>
      </c>
    </row>
    <row r="261" spans="1:19" hidden="1">
      <c r="A261" s="118" t="s">
        <v>188</v>
      </c>
      <c r="B261" s="131" t="e">
        <f>B246/#REF!-1</f>
        <v>#REF!</v>
      </c>
      <c r="C261" s="131" t="e">
        <f>C246/#REF!-1</f>
        <v>#REF!</v>
      </c>
      <c r="D261" s="131" t="e">
        <f>D246/#REF!-1</f>
        <v>#REF!</v>
      </c>
      <c r="E261" s="131" t="e">
        <f>E246/#REF!-1</f>
        <v>#REF!</v>
      </c>
      <c r="F261" s="131" t="e">
        <f>F246/#REF!-1</f>
        <v>#REF!</v>
      </c>
      <c r="G261" s="131" t="e">
        <f>G246/#REF!-1</f>
        <v>#REF!</v>
      </c>
      <c r="H261" s="131" t="e">
        <f>H246/#REF!-1</f>
        <v>#REF!</v>
      </c>
      <c r="I261" s="131" t="e">
        <f>I246/#REF!-1</f>
        <v>#REF!</v>
      </c>
      <c r="J261" s="131" t="e">
        <f>J246/#REF!-1</f>
        <v>#REF!</v>
      </c>
      <c r="K261" s="131" t="e">
        <f>K246/#REF!-1</f>
        <v>#REF!</v>
      </c>
      <c r="L261" s="131" t="e">
        <f>L246/#REF!-1</f>
        <v>#REF!</v>
      </c>
      <c r="M261" s="131" t="e">
        <f>M246/#REF!-1</f>
        <v>#REF!</v>
      </c>
      <c r="N261" s="131" t="e">
        <f>N246/#REF!-1</f>
        <v>#REF!</v>
      </c>
      <c r="O261" s="131" t="e">
        <f>O246/#REF!-1</f>
        <v>#REF!</v>
      </c>
      <c r="P261" s="131" t="e">
        <f>P246/#REF!-1</f>
        <v>#REF!</v>
      </c>
      <c r="Q261" s="131" t="e">
        <f>Q246/#REF!-1</f>
        <v>#REF!</v>
      </c>
      <c r="R261" s="131" t="e">
        <f>R246/#REF!-1</f>
        <v>#REF!</v>
      </c>
      <c r="S261" s="131" t="e">
        <f>S246/#REF!-1</f>
        <v>#REF!</v>
      </c>
    </row>
    <row r="262" spans="1:19" hidden="1">
      <c r="A262" s="118" t="s">
        <v>189</v>
      </c>
      <c r="B262" s="131" t="e">
        <f>B246/#REF!-1</f>
        <v>#REF!</v>
      </c>
      <c r="C262" s="131" t="e">
        <f>C246/#REF!-1</f>
        <v>#REF!</v>
      </c>
      <c r="D262" s="131" t="e">
        <f>D246/#REF!-1</f>
        <v>#REF!</v>
      </c>
      <c r="E262" s="131" t="e">
        <f>E246/#REF!-1</f>
        <v>#REF!</v>
      </c>
      <c r="F262" s="131" t="e">
        <f>F246/#REF!-1</f>
        <v>#REF!</v>
      </c>
      <c r="G262" s="131" t="e">
        <f>G246/#REF!-1</f>
        <v>#REF!</v>
      </c>
      <c r="H262" s="131" t="e">
        <f>H246/#REF!-1</f>
        <v>#REF!</v>
      </c>
      <c r="I262" s="131" t="e">
        <f>I246/#REF!-1</f>
        <v>#REF!</v>
      </c>
      <c r="J262" s="131" t="e">
        <f>J246/#REF!-1</f>
        <v>#REF!</v>
      </c>
      <c r="K262" s="131" t="e">
        <f>K246/#REF!-1</f>
        <v>#REF!</v>
      </c>
      <c r="L262" s="131" t="e">
        <f>L246/#REF!-1</f>
        <v>#REF!</v>
      </c>
      <c r="M262" s="131" t="e">
        <f>M246/#REF!-1</f>
        <v>#REF!</v>
      </c>
      <c r="N262" s="131" t="e">
        <f>N246/#REF!-1</f>
        <v>#REF!</v>
      </c>
      <c r="O262" s="131" t="e">
        <f>O246/#REF!-1</f>
        <v>#REF!</v>
      </c>
      <c r="P262" s="131" t="e">
        <f>P246/#REF!-1</f>
        <v>#REF!</v>
      </c>
      <c r="Q262" s="131" t="e">
        <f>Q246/#REF!-1</f>
        <v>#REF!</v>
      </c>
      <c r="R262" s="131" t="e">
        <f>R246/#REF!-1</f>
        <v>#REF!</v>
      </c>
      <c r="S262" s="131" t="e">
        <f>S246/#REF!-1</f>
        <v>#REF!</v>
      </c>
    </row>
    <row r="263" spans="1:19" hidden="1">
      <c r="F263" s="141"/>
    </row>
    <row r="264" spans="1:19" hidden="1">
      <c r="A264" s="133" t="s">
        <v>190</v>
      </c>
      <c r="B264" s="137">
        <f t="shared" ref="B264:S264" si="38">AVERAGE(B247:B249)</f>
        <v>1046639.8842153443</v>
      </c>
      <c r="C264" s="137">
        <f t="shared" si="38"/>
        <v>272095.31333333335</v>
      </c>
      <c r="D264" s="139">
        <f t="shared" si="38"/>
        <v>165102.66333333333</v>
      </c>
      <c r="E264" s="142">
        <f t="shared" si="38"/>
        <v>15518.991328529815</v>
      </c>
      <c r="F264" s="139">
        <f t="shared" si="38"/>
        <v>106992.31666666667</v>
      </c>
      <c r="G264" s="142">
        <f t="shared" si="38"/>
        <v>32265.8</v>
      </c>
      <c r="H264" s="142">
        <f t="shared" si="38"/>
        <v>74726.516666666663</v>
      </c>
      <c r="I264" s="137">
        <f t="shared" si="38"/>
        <v>774544.57088201132</v>
      </c>
      <c r="J264" s="139">
        <f t="shared" si="38"/>
        <v>110882.75111247248</v>
      </c>
      <c r="K264" s="142">
        <f t="shared" si="38"/>
        <v>48730.791328529805</v>
      </c>
      <c r="L264" s="139">
        <f t="shared" si="38"/>
        <v>663661.15310287208</v>
      </c>
      <c r="M264" s="142">
        <f t="shared" si="38"/>
        <v>401177.43714071094</v>
      </c>
      <c r="N264" s="142">
        <f t="shared" si="38"/>
        <v>262483.04929549451</v>
      </c>
      <c r="O264" s="137">
        <f t="shared" si="38"/>
        <v>275986.08111247246</v>
      </c>
      <c r="P264" s="134">
        <f t="shared" si="38"/>
        <v>64249.78265705963</v>
      </c>
      <c r="Q264" s="137">
        <f t="shared" si="38"/>
        <v>770654.13643620536</v>
      </c>
      <c r="R264" s="134">
        <f t="shared" si="38"/>
        <v>433443.90380737762</v>
      </c>
      <c r="S264" s="134">
        <f t="shared" si="38"/>
        <v>337209.89929549448</v>
      </c>
    </row>
    <row r="265" spans="1:19" hidden="1">
      <c r="A265" s="135" t="s">
        <v>191</v>
      </c>
      <c r="B265" s="138">
        <f t="shared" ref="B265:S265" si="39">B246/B264-1</f>
        <v>0.567171249101174</v>
      </c>
      <c r="C265" s="138">
        <f t="shared" si="39"/>
        <v>0.45803172844064899</v>
      </c>
      <c r="D265" s="140">
        <f t="shared" si="39"/>
        <v>0.60134430700380959</v>
      </c>
      <c r="E265" s="143">
        <f t="shared" si="39"/>
        <v>-9.4767622385674932E-2</v>
      </c>
      <c r="F265" s="140">
        <f t="shared" si="39"/>
        <v>0.23688685433642487</v>
      </c>
      <c r="G265" s="143">
        <f t="shared" si="39"/>
        <v>-0.28109546330789881</v>
      </c>
      <c r="H265" s="143">
        <f t="shared" si="39"/>
        <v>0.46054392561676605</v>
      </c>
      <c r="I265" s="138">
        <f t="shared" si="39"/>
        <v>0.60551165349824809</v>
      </c>
      <c r="J265" s="140">
        <f t="shared" si="39"/>
        <v>9.6960537612514663E-2</v>
      </c>
      <c r="K265" s="143">
        <f t="shared" si="39"/>
        <v>0.22874432747915008</v>
      </c>
      <c r="L265" s="140">
        <f t="shared" si="39"/>
        <v>0.69048064239895801</v>
      </c>
      <c r="M265" s="143">
        <f t="shared" si="39"/>
        <v>0.57838421756667868</v>
      </c>
      <c r="N265" s="143">
        <f t="shared" si="39"/>
        <v>0.86181240471522647</v>
      </c>
      <c r="O265" s="138">
        <f t="shared" si="39"/>
        <v>0.39869449472336926</v>
      </c>
      <c r="P265" s="136">
        <f t="shared" si="39"/>
        <v>0.15060275350020125</v>
      </c>
      <c r="Q265" s="138">
        <f t="shared" si="39"/>
        <v>0.62750534011621761</v>
      </c>
      <c r="R265" s="136">
        <f t="shared" si="39"/>
        <v>0.51440165488739731</v>
      </c>
      <c r="S265" s="136">
        <f t="shared" si="39"/>
        <v>0.77288851381540025</v>
      </c>
    </row>
    <row r="266" spans="1:19" hidden="1"/>
    <row r="267" spans="1:19" hidden="1"/>
    <row r="268" spans="1:19" hidden="1"/>
    <row r="269" spans="1:19" hidden="1"/>
    <row r="271" spans="1:19">
      <c r="D271" s="144"/>
      <c r="E271" s="144"/>
      <c r="F271" s="144"/>
      <c r="G271" s="144"/>
      <c r="H271" s="144"/>
    </row>
    <row r="272" spans="1:19">
      <c r="B272" s="412"/>
      <c r="C272" s="412"/>
      <c r="D272" s="412"/>
      <c r="E272" s="412"/>
      <c r="F272" s="412"/>
      <c r="G272" s="412"/>
      <c r="H272" s="412"/>
    </row>
    <row r="273" spans="2:17"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</row>
    <row r="274" spans="2:17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</row>
    <row r="275" spans="2:17">
      <c r="B275" s="412"/>
      <c r="G275" s="145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</row>
    <row r="276" spans="2:17">
      <c r="B276" s="412"/>
      <c r="G276" s="145"/>
      <c r="H276" s="145"/>
      <c r="I276" s="145"/>
      <c r="J276" s="145"/>
      <c r="K276" s="145"/>
      <c r="L276" s="145"/>
      <c r="M276" s="145"/>
      <c r="N276" s="145"/>
      <c r="O276" s="145"/>
      <c r="P276" s="145"/>
      <c r="Q276" s="145"/>
    </row>
    <row r="277" spans="2:17">
      <c r="B277" s="412"/>
      <c r="G277" s="145"/>
      <c r="H277" s="145"/>
      <c r="I277" s="145"/>
      <c r="J277" s="145"/>
      <c r="K277" s="145"/>
      <c r="L277" s="145"/>
      <c r="M277" s="145"/>
      <c r="N277" s="145"/>
      <c r="O277" s="145"/>
      <c r="P277" s="145"/>
      <c r="Q277" s="145"/>
    </row>
    <row r="278" spans="2:17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</row>
    <row r="279" spans="2:17">
      <c r="B279" s="412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</row>
    <row r="280" spans="2:17">
      <c r="B280" s="412"/>
    </row>
    <row r="281" spans="2:17">
      <c r="B281" s="412"/>
    </row>
    <row r="287" spans="2:17">
      <c r="F287" s="145"/>
      <c r="G287" s="145"/>
      <c r="H287" s="146"/>
      <c r="I287" s="145"/>
      <c r="J287" s="146"/>
      <c r="K287" s="145"/>
      <c r="L287" s="145"/>
      <c r="M287" s="146"/>
    </row>
    <row r="288" spans="2:17">
      <c r="F288" s="145"/>
      <c r="G288" s="145"/>
      <c r="H288" s="146"/>
      <c r="I288" s="145"/>
      <c r="J288" s="146"/>
      <c r="K288" s="145"/>
      <c r="L288" s="145"/>
      <c r="M288" s="146"/>
    </row>
    <row r="289" spans="6:13">
      <c r="F289" s="145"/>
      <c r="G289" s="145"/>
      <c r="H289" s="146"/>
      <c r="I289" s="145"/>
      <c r="J289" s="146"/>
      <c r="K289" s="145"/>
      <c r="L289" s="145"/>
      <c r="M289" s="146"/>
    </row>
    <row r="290" spans="6:13">
      <c r="F290" s="145"/>
      <c r="G290" s="145"/>
      <c r="H290" s="146"/>
      <c r="I290" s="145"/>
      <c r="J290" s="146"/>
      <c r="K290" s="145"/>
      <c r="L290" s="145"/>
      <c r="M290" s="146"/>
    </row>
    <row r="291" spans="6:13">
      <c r="F291" s="145"/>
      <c r="G291" s="145"/>
      <c r="H291" s="146"/>
      <c r="I291" s="145"/>
      <c r="J291" s="146"/>
      <c r="K291" s="145"/>
      <c r="L291" s="145"/>
      <c r="M291" s="146"/>
    </row>
    <row r="292" spans="6:13">
      <c r="F292" s="145"/>
      <c r="G292" s="145"/>
      <c r="H292" s="146"/>
      <c r="I292" s="145"/>
      <c r="J292" s="146"/>
      <c r="K292" s="145"/>
      <c r="L292" s="145"/>
      <c r="M292" s="146"/>
    </row>
    <row r="293" spans="6:13">
      <c r="F293" s="145"/>
      <c r="G293" s="145"/>
      <c r="H293" s="146"/>
      <c r="I293" s="145"/>
      <c r="J293" s="146"/>
      <c r="K293" s="145"/>
      <c r="L293" s="145"/>
      <c r="M293" s="146"/>
    </row>
    <row r="298" spans="6:13">
      <c r="F298" s="145"/>
      <c r="G298" s="145"/>
      <c r="H298" s="146"/>
      <c r="I298" s="145"/>
    </row>
    <row r="299" spans="6:13">
      <c r="F299" s="145"/>
      <c r="G299" s="145"/>
      <c r="H299" s="146"/>
      <c r="I299" s="145"/>
    </row>
    <row r="300" spans="6:13">
      <c r="F300" s="145"/>
      <c r="G300" s="145"/>
      <c r="H300" s="146"/>
      <c r="I300" s="145"/>
    </row>
    <row r="301" spans="6:13">
      <c r="F301" s="145"/>
      <c r="G301" s="145"/>
      <c r="H301" s="146"/>
      <c r="I301" s="145"/>
    </row>
    <row r="302" spans="6:13">
      <c r="F302" s="145"/>
      <c r="G302" s="145"/>
      <c r="H302" s="146"/>
      <c r="I302" s="145"/>
    </row>
    <row r="303" spans="6:13">
      <c r="F303" s="145"/>
      <c r="G303" s="145"/>
      <c r="H303" s="146"/>
      <c r="I303" s="145"/>
    </row>
    <row r="304" spans="6:13">
      <c r="F304" s="145"/>
      <c r="G304" s="145"/>
      <c r="H304" s="146"/>
      <c r="I304" s="145"/>
      <c r="J304" s="146"/>
    </row>
    <row r="305" spans="6:10">
      <c r="F305" s="145"/>
      <c r="G305" s="145"/>
      <c r="H305" s="146"/>
      <c r="I305" s="145"/>
      <c r="J305" s="146"/>
    </row>
    <row r="306" spans="6:10">
      <c r="F306" s="145"/>
      <c r="G306" s="145"/>
      <c r="H306" s="146"/>
      <c r="I306" s="145"/>
      <c r="J306" s="146"/>
    </row>
    <row r="307" spans="6:10">
      <c r="F307" s="145"/>
      <c r="G307" s="145"/>
      <c r="H307" s="146"/>
      <c r="I307" s="145"/>
      <c r="J307" s="146"/>
    </row>
  </sheetData>
  <mergeCells count="3">
    <mergeCell ref="U3:U5"/>
    <mergeCell ref="A1:U1"/>
    <mergeCell ref="A242:S242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rowBreaks count="1" manualBreakCount="1">
    <brk id="251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3"/>
  <sheetViews>
    <sheetView workbookViewId="0">
      <pane ySplit="175" topLeftCell="A233" activePane="bottomLeft" state="frozen"/>
      <selection pane="bottomLeft" activeCell="F253" sqref="F253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3" t="s">
        <v>329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1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2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 thickTop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hidden="1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hidden="1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hidden="1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hidden="1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hidden="1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hidden="1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hidden="1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hidden="1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324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322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323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>
      <c r="A250" s="431" t="s">
        <v>325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>
      <c r="A251" s="431" t="s">
        <v>326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>
      <c r="A252" s="431" t="s">
        <v>327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>
      <c r="A253" s="424" t="s">
        <v>330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81" customFormat="1" ht="18" customHeight="1">
      <c r="A254" s="362" t="s">
        <v>278</v>
      </c>
      <c r="B254" s="363">
        <f>(B253-B249)/B249*100</f>
        <v>-18.005375001441035</v>
      </c>
      <c r="C254" s="363">
        <f t="shared" ref="C254:S254" si="31">(C253-C249)/C249*100</f>
        <v>-30.508001866355265</v>
      </c>
      <c r="D254" s="363">
        <f t="shared" si="31"/>
        <v>-40.915100546179467</v>
      </c>
      <c r="E254" s="363">
        <f t="shared" si="31"/>
        <v>214.31717407786158</v>
      </c>
      <c r="F254" s="363">
        <f t="shared" si="31"/>
        <v>-7.3333902031735692</v>
      </c>
      <c r="G254" s="363">
        <f t="shared" si="31"/>
        <v>56.542017468242733</v>
      </c>
      <c r="H254" s="363">
        <f t="shared" si="31"/>
        <v>-19.131469051743196</v>
      </c>
      <c r="I254" s="363">
        <f t="shared" si="31"/>
        <v>-14.033596961971305</v>
      </c>
      <c r="J254" s="363">
        <f t="shared" si="31"/>
        <v>12.812940577364628</v>
      </c>
      <c r="K254" s="363">
        <f t="shared" si="31"/>
        <v>16.202951979519327</v>
      </c>
      <c r="L254" s="363">
        <f t="shared" si="31"/>
        <v>-16.454484143487608</v>
      </c>
      <c r="M254" s="363">
        <f t="shared" si="31"/>
        <v>-14.683294110324969</v>
      </c>
      <c r="N254" s="363">
        <f t="shared" si="31"/>
        <v>-18.632281828985324</v>
      </c>
      <c r="O254" s="363">
        <f t="shared" si="31"/>
        <v>-26.196502707641251</v>
      </c>
      <c r="P254" s="363">
        <f t="shared" si="31"/>
        <v>47.166155938589149</v>
      </c>
      <c r="Q254" s="363">
        <f t="shared" si="31"/>
        <v>-15.570431672970622</v>
      </c>
      <c r="R254" s="363">
        <f t="shared" si="31"/>
        <v>-12.585824905418146</v>
      </c>
      <c r="S254" s="363">
        <f t="shared" si="31"/>
        <v>-18.716166395257847</v>
      </c>
      <c r="T254" s="363" t="e">
        <f t="shared" ref="T254:U254" si="32">(T241-T237)/T237*100</f>
        <v>#DIV/0!</v>
      </c>
      <c r="U254" s="363" t="e">
        <f t="shared" si="32"/>
        <v>#DIV/0!</v>
      </c>
    </row>
    <row r="255" spans="1:25" s="182" customFormat="1" ht="18" customHeight="1">
      <c r="A255" s="298" t="s">
        <v>319</v>
      </c>
      <c r="B255" s="418">
        <f>(B253-B237)/B237*100</f>
        <v>-6.105196298717928</v>
      </c>
      <c r="C255" s="418">
        <f t="shared" ref="C255:S255" si="33">(C253-C237)/C237*100</f>
        <v>-2.4967900858830281</v>
      </c>
      <c r="D255" s="418">
        <f t="shared" si="33"/>
        <v>2.4487111797422192</v>
      </c>
      <c r="E255" s="418">
        <f t="shared" si="33"/>
        <v>183.89226128726335</v>
      </c>
      <c r="F255" s="418">
        <f t="shared" si="33"/>
        <v>-8.7509393143125216</v>
      </c>
      <c r="G255" s="418">
        <f t="shared" si="33"/>
        <v>-40.710591088652379</v>
      </c>
      <c r="H255" s="418">
        <f t="shared" si="33"/>
        <v>13.034412733061357</v>
      </c>
      <c r="I255" s="418">
        <f t="shared" si="33"/>
        <v>-6.9891305377625317</v>
      </c>
      <c r="J255" s="418">
        <f t="shared" si="33"/>
        <v>-21.461494315922693</v>
      </c>
      <c r="K255" s="418">
        <f t="shared" si="33"/>
        <v>-57.651211400647142</v>
      </c>
      <c r="L255" s="418">
        <f t="shared" si="33"/>
        <v>-4.8542766701180291</v>
      </c>
      <c r="M255" s="418">
        <f t="shared" si="33"/>
        <v>-21.784218889487729</v>
      </c>
      <c r="N255" s="418">
        <f t="shared" si="33"/>
        <v>31.974280644023018</v>
      </c>
      <c r="O255" s="418">
        <f t="shared" si="33"/>
        <v>-9.1349289111358498</v>
      </c>
      <c r="P255" s="418">
        <f t="shared" si="33"/>
        <v>-40.852900803255416</v>
      </c>
      <c r="Q255" s="418">
        <f t="shared" si="33"/>
        <v>-5.2845506157737461</v>
      </c>
      <c r="R255" s="418">
        <f t="shared" si="33"/>
        <v>-23.079144030264395</v>
      </c>
      <c r="S255" s="418">
        <f t="shared" si="33"/>
        <v>28.378021974264261</v>
      </c>
      <c r="T255" s="418" t="e">
        <f>(T241-T225)/T225*100</f>
        <v>#DIV/0!</v>
      </c>
      <c r="U255" s="418" t="e">
        <f>(U241-U225)/U225*100</f>
        <v>#DIV/0!</v>
      </c>
    </row>
    <row r="256" spans="1:25" s="181" customFormat="1" ht="18" customHeight="1" thickBot="1">
      <c r="A256" s="299" t="s">
        <v>312</v>
      </c>
      <c r="B256" s="422">
        <f>(B253-B221)/B221*100</f>
        <v>30.499377050925929</v>
      </c>
      <c r="C256" s="422">
        <f t="shared" ref="C256:S256" si="34">(C253-C221)/C221*100</f>
        <v>-1.4081915407208001</v>
      </c>
      <c r="D256" s="422">
        <f t="shared" si="34"/>
        <v>14.057120344171576</v>
      </c>
      <c r="E256" s="422">
        <f t="shared" si="34"/>
        <v>363.05951684567674</v>
      </c>
      <c r="F256" s="422">
        <f t="shared" si="34"/>
        <v>-17.324708429208165</v>
      </c>
      <c r="G256" s="422">
        <f t="shared" si="34"/>
        <v>-52.93578411615286</v>
      </c>
      <c r="H256" s="422">
        <f t="shared" si="34"/>
        <v>13.336865501078215</v>
      </c>
      <c r="I256" s="422">
        <f t="shared" si="34"/>
        <v>42.327963782746636</v>
      </c>
      <c r="J256" s="422">
        <f t="shared" si="34"/>
        <v>-36.344294949721863</v>
      </c>
      <c r="K256" s="422">
        <f t="shared" si="34"/>
        <v>26.136674378088586</v>
      </c>
      <c r="L256" s="422">
        <f t="shared" si="34"/>
        <v>67.542032612125908</v>
      </c>
      <c r="M256" s="422">
        <f t="shared" si="34"/>
        <v>86.198722375028623</v>
      </c>
      <c r="N256" s="422">
        <f t="shared" si="34"/>
        <v>48.375075929716417</v>
      </c>
      <c r="O256" s="422">
        <f t="shared" si="34"/>
        <v>-14.343566202641863</v>
      </c>
      <c r="P256" s="422">
        <f t="shared" si="34"/>
        <v>66.599688671654292</v>
      </c>
      <c r="Q256" s="422">
        <f t="shared" si="34"/>
        <v>51.047666511516375</v>
      </c>
      <c r="R256" s="422">
        <f t="shared" si="34"/>
        <v>61.085083276556936</v>
      </c>
      <c r="S256" s="422">
        <f t="shared" si="34"/>
        <v>41.083188367674332</v>
      </c>
      <c r="T256" s="422" t="e">
        <f>(T241-T208)/T204*100</f>
        <v>#DIV/0!</v>
      </c>
      <c r="U256" s="422" t="e">
        <f>(U241-U208)/U204*100</f>
        <v>#DIV/0!</v>
      </c>
    </row>
    <row r="257" spans="1:21" s="181" customFormat="1" ht="5.25" customHeight="1">
      <c r="A257" s="184"/>
      <c r="B257" s="185"/>
      <c r="C257" s="185"/>
      <c r="D257" s="185"/>
      <c r="E257" s="185"/>
      <c r="F257" s="185"/>
      <c r="G257" s="185"/>
      <c r="H257" s="185"/>
      <c r="I257" s="185"/>
      <c r="J257" s="185"/>
      <c r="K257" s="185"/>
      <c r="L257" s="185"/>
      <c r="M257" s="185"/>
      <c r="N257" s="185"/>
      <c r="O257" s="185"/>
      <c r="P257" s="185"/>
      <c r="Q257" s="185"/>
      <c r="R257" s="185"/>
      <c r="S257" s="185"/>
      <c r="T257" s="185"/>
      <c r="U257" s="185"/>
    </row>
    <row r="258" spans="1:21" s="186" customFormat="1" ht="22.5" hidden="1" customHeight="1">
      <c r="A258" s="514" t="s">
        <v>279</v>
      </c>
      <c r="B258" s="514"/>
      <c r="C258" s="514"/>
      <c r="D258" s="514"/>
      <c r="E258" s="514"/>
      <c r="F258" s="514"/>
      <c r="G258" s="514"/>
      <c r="H258" s="514"/>
      <c r="I258" s="514"/>
      <c r="J258" s="514"/>
      <c r="K258" s="514"/>
      <c r="L258" s="514"/>
      <c r="M258" s="514"/>
      <c r="N258" s="514"/>
      <c r="O258" s="514"/>
      <c r="P258" s="514"/>
      <c r="Q258" s="514"/>
      <c r="R258" s="514"/>
      <c r="S258" s="514"/>
      <c r="U258" s="187"/>
    </row>
    <row r="259" spans="1:21" s="188" customFormat="1" ht="11.25" hidden="1" customHeight="1">
      <c r="A259" s="5" t="s">
        <v>229</v>
      </c>
      <c r="B259" s="6" t="s">
        <v>0</v>
      </c>
      <c r="C259" s="302" t="s">
        <v>1</v>
      </c>
      <c r="D259" s="302"/>
      <c r="E259" s="302"/>
      <c r="F259" s="302"/>
      <c r="G259" s="302"/>
      <c r="H259" s="303"/>
      <c r="I259" s="313" t="s">
        <v>2</v>
      </c>
      <c r="J259" s="313"/>
      <c r="K259" s="313"/>
      <c r="L259" s="313"/>
      <c r="M259" s="313"/>
      <c r="N259" s="341"/>
      <c r="O259" s="325" t="s">
        <v>3</v>
      </c>
      <c r="P259" s="325"/>
      <c r="Q259" s="326" t="s">
        <v>4</v>
      </c>
      <c r="R259" s="325"/>
      <c r="S259" s="327"/>
      <c r="U259" s="189"/>
    </row>
    <row r="260" spans="1:21" s="188" customFormat="1" ht="11.25" hidden="1" customHeight="1">
      <c r="A260" s="7"/>
      <c r="B260" s="8"/>
      <c r="C260" s="336"/>
      <c r="D260" s="305" t="s">
        <v>3</v>
      </c>
      <c r="E260" s="306"/>
      <c r="F260" s="305" t="s">
        <v>4</v>
      </c>
      <c r="G260" s="302"/>
      <c r="H260" s="303"/>
      <c r="I260" s="315"/>
      <c r="J260" s="316" t="s">
        <v>3</v>
      </c>
      <c r="K260" s="317"/>
      <c r="L260" s="318" t="s">
        <v>4</v>
      </c>
      <c r="M260" s="313"/>
      <c r="N260" s="314"/>
      <c r="O260" s="343"/>
      <c r="P260" s="344"/>
      <c r="Q260" s="345"/>
      <c r="R260" s="343"/>
      <c r="S260" s="346"/>
      <c r="U260" s="189"/>
    </row>
    <row r="261" spans="1:21" s="190" customFormat="1" ht="11.25" hidden="1" customHeight="1" thickBot="1">
      <c r="A261" s="7"/>
      <c r="B261" s="8"/>
      <c r="C261" s="336"/>
      <c r="D261" s="337"/>
      <c r="E261" s="338" t="s">
        <v>230</v>
      </c>
      <c r="F261" s="339"/>
      <c r="G261" s="340" t="s">
        <v>5</v>
      </c>
      <c r="H261" s="303" t="s">
        <v>6</v>
      </c>
      <c r="I261" s="315"/>
      <c r="J261" s="334"/>
      <c r="K261" s="318" t="s">
        <v>230</v>
      </c>
      <c r="L261" s="342"/>
      <c r="M261" s="335" t="s">
        <v>5</v>
      </c>
      <c r="N261" s="314" t="s">
        <v>6</v>
      </c>
      <c r="O261" s="346"/>
      <c r="P261" s="326" t="s">
        <v>230</v>
      </c>
      <c r="Q261" s="345"/>
      <c r="R261" s="347" t="s">
        <v>5</v>
      </c>
      <c r="S261" s="327" t="s">
        <v>6</v>
      </c>
      <c r="U261" s="191"/>
    </row>
    <row r="262" spans="1:21" ht="18" hidden="1" thickTop="1">
      <c r="A262" s="192" t="s">
        <v>280</v>
      </c>
      <c r="B262" s="419">
        <f t="shared" ref="B262:U262" si="35">SUM(B210:B216)</f>
        <v>1061150.293088688</v>
      </c>
      <c r="C262" s="419">
        <f t="shared" si="35"/>
        <v>280748.66000000003</v>
      </c>
      <c r="D262" s="419">
        <f t="shared" si="35"/>
        <v>186312.42</v>
      </c>
      <c r="E262" s="419">
        <f t="shared" si="35"/>
        <v>9942.0400000000009</v>
      </c>
      <c r="F262" s="419">
        <f t="shared" si="35"/>
        <v>94435.239999999991</v>
      </c>
      <c r="G262" s="419">
        <f t="shared" si="35"/>
        <v>29574.58</v>
      </c>
      <c r="H262" s="419">
        <f t="shared" si="35"/>
        <v>64860.66</v>
      </c>
      <c r="I262" s="419">
        <f t="shared" si="35"/>
        <v>780403.63308868825</v>
      </c>
      <c r="J262" s="419">
        <f t="shared" si="35"/>
        <v>154474.88485034218</v>
      </c>
      <c r="K262" s="419">
        <f t="shared" si="35"/>
        <v>52092.65</v>
      </c>
      <c r="L262" s="419">
        <f t="shared" si="35"/>
        <v>625927.74823834596</v>
      </c>
      <c r="M262" s="419">
        <f t="shared" si="35"/>
        <v>361015.85719014099</v>
      </c>
      <c r="N262" s="419">
        <f t="shared" si="35"/>
        <v>264911.89104820491</v>
      </c>
      <c r="O262" s="419">
        <f t="shared" si="35"/>
        <v>340787.30485034222</v>
      </c>
      <c r="P262" s="419">
        <f t="shared" si="35"/>
        <v>62030.69</v>
      </c>
      <c r="Q262" s="419">
        <f t="shared" si="35"/>
        <v>720364.98823834595</v>
      </c>
      <c r="R262" s="419">
        <f t="shared" si="35"/>
        <v>390592.437190141</v>
      </c>
      <c r="S262" s="419">
        <f t="shared" si="35"/>
        <v>329771.55104820494</v>
      </c>
      <c r="T262" s="419">
        <f t="shared" si="35"/>
        <v>0</v>
      </c>
      <c r="U262" s="419">
        <f t="shared" si="35"/>
        <v>0</v>
      </c>
    </row>
    <row r="263" spans="1:21" ht="17.25" hidden="1">
      <c r="A263" s="348" t="s">
        <v>281</v>
      </c>
      <c r="B263" s="420">
        <f t="shared" ref="B263:U263" si="36">SUM(B193:B199)</f>
        <v>1052274.2690921908</v>
      </c>
      <c r="C263" s="420">
        <f t="shared" si="36"/>
        <v>245933.49</v>
      </c>
      <c r="D263" s="420">
        <f t="shared" si="36"/>
        <v>158633.23000000001</v>
      </c>
      <c r="E263" s="420">
        <f t="shared" si="36"/>
        <v>5262.47</v>
      </c>
      <c r="F263" s="420">
        <f t="shared" si="36"/>
        <v>87300.260000000009</v>
      </c>
      <c r="G263" s="420">
        <f t="shared" si="36"/>
        <v>26662.34</v>
      </c>
      <c r="H263" s="420">
        <f t="shared" si="36"/>
        <v>60635.92</v>
      </c>
      <c r="I263" s="420">
        <f t="shared" si="36"/>
        <v>806342.77909219079</v>
      </c>
      <c r="J263" s="420">
        <f t="shared" si="36"/>
        <v>174090.29120572755</v>
      </c>
      <c r="K263" s="420">
        <f t="shared" si="36"/>
        <v>44673.759999999995</v>
      </c>
      <c r="L263" s="420">
        <f t="shared" si="36"/>
        <v>632251.48788646329</v>
      </c>
      <c r="M263" s="420">
        <f t="shared" si="36"/>
        <v>340418.18621114391</v>
      </c>
      <c r="N263" s="420">
        <f t="shared" si="36"/>
        <v>291834.30167531938</v>
      </c>
      <c r="O263" s="420">
        <f t="shared" si="36"/>
        <v>332724.52120572753</v>
      </c>
      <c r="P263" s="420">
        <f t="shared" si="36"/>
        <v>49935.229999999996</v>
      </c>
      <c r="Q263" s="420">
        <f t="shared" si="36"/>
        <v>719549.7478864633</v>
      </c>
      <c r="R263" s="420">
        <f t="shared" si="36"/>
        <v>367080.52621114394</v>
      </c>
      <c r="S263" s="420">
        <f t="shared" si="36"/>
        <v>352469.22167531936</v>
      </c>
      <c r="T263" s="420">
        <f t="shared" si="36"/>
        <v>122942.35924653233</v>
      </c>
      <c r="U263" s="420">
        <f t="shared" si="36"/>
        <v>20218.484750144282</v>
      </c>
    </row>
    <row r="264" spans="1:21" ht="17.25" hidden="1">
      <c r="A264" s="348" t="s">
        <v>282</v>
      </c>
      <c r="B264" s="421">
        <f t="shared" ref="B264:U264" si="37">SUM(B176:B182)</f>
        <v>1122510.7960463047</v>
      </c>
      <c r="C264" s="421">
        <f t="shared" si="37"/>
        <v>318825.40000000002</v>
      </c>
      <c r="D264" s="421">
        <f t="shared" si="37"/>
        <v>191649.98</v>
      </c>
      <c r="E264" s="421">
        <f t="shared" si="37"/>
        <v>10302.5</v>
      </c>
      <c r="F264" s="421">
        <f t="shared" si="37"/>
        <v>127174.42</v>
      </c>
      <c r="G264" s="421">
        <f t="shared" si="37"/>
        <v>53222.8</v>
      </c>
      <c r="H264" s="421">
        <f t="shared" si="37"/>
        <v>73953.62</v>
      </c>
      <c r="I264" s="421">
        <f t="shared" si="37"/>
        <v>803685.39604630473</v>
      </c>
      <c r="J264" s="421">
        <f t="shared" si="37"/>
        <v>152011.54181520833</v>
      </c>
      <c r="K264" s="421">
        <f t="shared" si="37"/>
        <v>34506.800000000003</v>
      </c>
      <c r="L264" s="421">
        <f t="shared" si="37"/>
        <v>651673.85423109634</v>
      </c>
      <c r="M264" s="421">
        <f t="shared" si="37"/>
        <v>392306.2608890906</v>
      </c>
      <c r="N264" s="421">
        <f t="shared" si="37"/>
        <v>259367.5933420058</v>
      </c>
      <c r="O264" s="421">
        <f t="shared" si="37"/>
        <v>343661.60074604378</v>
      </c>
      <c r="P264" s="421">
        <f t="shared" si="37"/>
        <v>44809.63</v>
      </c>
      <c r="Q264" s="421">
        <f t="shared" si="37"/>
        <v>778849.90867400949</v>
      </c>
      <c r="R264" s="421">
        <f t="shared" si="37"/>
        <v>445528.87573741359</v>
      </c>
      <c r="S264" s="421">
        <f t="shared" si="37"/>
        <v>333321.03293659585</v>
      </c>
      <c r="T264" s="421">
        <f t="shared" si="37"/>
        <v>32261.136029994068</v>
      </c>
      <c r="U264" s="421">
        <f t="shared" si="37"/>
        <v>0</v>
      </c>
    </row>
    <row r="265" spans="1:21" ht="17.25" hidden="1">
      <c r="A265" s="348" t="s">
        <v>193</v>
      </c>
      <c r="B265" s="421">
        <f t="shared" ref="B265:S265" si="38">SUM(B124:B130)</f>
        <v>458926</v>
      </c>
      <c r="C265" s="421">
        <f t="shared" si="38"/>
        <v>172692</v>
      </c>
      <c r="D265" s="421">
        <f t="shared" si="38"/>
        <v>107762</v>
      </c>
      <c r="E265" s="421">
        <f t="shared" si="38"/>
        <v>10668</v>
      </c>
      <c r="F265" s="421">
        <f t="shared" si="38"/>
        <v>64930</v>
      </c>
      <c r="G265" s="421">
        <f t="shared" si="38"/>
        <v>14677</v>
      </c>
      <c r="H265" s="421">
        <f t="shared" si="38"/>
        <v>50253</v>
      </c>
      <c r="I265" s="421">
        <f t="shared" si="38"/>
        <v>286233</v>
      </c>
      <c r="J265" s="421">
        <f t="shared" si="38"/>
        <v>48335</v>
      </c>
      <c r="K265" s="421">
        <f t="shared" si="38"/>
        <v>24478</v>
      </c>
      <c r="L265" s="421">
        <f t="shared" si="38"/>
        <v>237898</v>
      </c>
      <c r="M265" s="421">
        <f t="shared" si="38"/>
        <v>123239</v>
      </c>
      <c r="N265" s="421">
        <f t="shared" si="38"/>
        <v>114657</v>
      </c>
      <c r="O265" s="421">
        <f t="shared" si="38"/>
        <v>156098</v>
      </c>
      <c r="P265" s="421">
        <f t="shared" si="38"/>
        <v>35148</v>
      </c>
      <c r="Q265" s="421">
        <f t="shared" si="38"/>
        <v>302828</v>
      </c>
      <c r="R265" s="421">
        <f t="shared" si="38"/>
        <v>137917</v>
      </c>
      <c r="S265" s="421">
        <f t="shared" si="38"/>
        <v>164911</v>
      </c>
      <c r="T265" s="127"/>
      <c r="U265" s="89"/>
    </row>
    <row r="266" spans="1:21" ht="17.25" hidden="1">
      <c r="A266" s="349" t="s">
        <v>161</v>
      </c>
      <c r="B266" s="196">
        <f>100*(B262/B263-1)</f>
        <v>0.8435086039074946</v>
      </c>
      <c r="C266" s="196">
        <f t="shared" ref="C266:U266" si="39">100*(C262/C263-1)</f>
        <v>14.156335519818807</v>
      </c>
      <c r="D266" s="196">
        <f t="shared" si="39"/>
        <v>17.448544671252051</v>
      </c>
      <c r="E266" s="196">
        <f t="shared" si="39"/>
        <v>88.923452295214986</v>
      </c>
      <c r="F266" s="196">
        <f t="shared" si="39"/>
        <v>8.1729195308238189</v>
      </c>
      <c r="G266" s="196">
        <f t="shared" si="39"/>
        <v>10.922672203565043</v>
      </c>
      <c r="H266" s="196">
        <f t="shared" si="39"/>
        <v>6.9673883071288634</v>
      </c>
      <c r="I266" s="196">
        <f t="shared" si="39"/>
        <v>-3.2168882361302664</v>
      </c>
      <c r="J266" s="196">
        <f t="shared" si="39"/>
        <v>-11.267375233582255</v>
      </c>
      <c r="K266" s="196">
        <f t="shared" si="39"/>
        <v>16.606817962043063</v>
      </c>
      <c r="L266" s="196">
        <f t="shared" si="39"/>
        <v>-1.0001937155192486</v>
      </c>
      <c r="M266" s="196">
        <f t="shared" si="39"/>
        <v>6.0506964120363937</v>
      </c>
      <c r="N266" s="196">
        <f t="shared" si="39"/>
        <v>-9.2252385934628816</v>
      </c>
      <c r="O266" s="196">
        <f t="shared" si="39"/>
        <v>2.4232610254864229</v>
      </c>
      <c r="P266" s="196">
        <f t="shared" si="39"/>
        <v>24.222297564264771</v>
      </c>
      <c r="Q266" s="196">
        <f t="shared" si="39"/>
        <v>0.1132986779965206</v>
      </c>
      <c r="R266" s="196">
        <f t="shared" si="39"/>
        <v>6.4051098601381806</v>
      </c>
      <c r="S266" s="196">
        <f t="shared" si="39"/>
        <v>-6.4396177683913152</v>
      </c>
      <c r="T266" s="128">
        <f t="shared" si="39"/>
        <v>-100</v>
      </c>
      <c r="U266" s="103">
        <f t="shared" si="39"/>
        <v>-100</v>
      </c>
    </row>
    <row r="267" spans="1:21" ht="17.25" hidden="1">
      <c r="A267" s="348" t="s">
        <v>162</v>
      </c>
      <c r="B267" s="197">
        <f>100*(B262/B264-1)</f>
        <v>-5.4663619426859817</v>
      </c>
      <c r="C267" s="197">
        <f t="shared" ref="C267:U267" si="40">100*(C262/C264-1)</f>
        <v>-11.942818859476056</v>
      </c>
      <c r="D267" s="197">
        <f t="shared" si="40"/>
        <v>-2.7850563824739272</v>
      </c>
      <c r="E267" s="197">
        <f t="shared" si="40"/>
        <v>-3.498762436301861</v>
      </c>
      <c r="F267" s="197">
        <f t="shared" si="40"/>
        <v>-25.743526095892566</v>
      </c>
      <c r="G267" s="197">
        <f t="shared" si="40"/>
        <v>-44.432498853874655</v>
      </c>
      <c r="H267" s="197">
        <f t="shared" si="40"/>
        <v>-12.295490065259806</v>
      </c>
      <c r="I267" s="197">
        <f t="shared" si="40"/>
        <v>-2.8968752041719448</v>
      </c>
      <c r="J267" s="197">
        <f t="shared" si="40"/>
        <v>1.6204973686329671</v>
      </c>
      <c r="K267" s="197">
        <f t="shared" si="40"/>
        <v>50.963433294307194</v>
      </c>
      <c r="L267" s="197">
        <f t="shared" si="40"/>
        <v>-3.9507655287364551</v>
      </c>
      <c r="M267" s="197">
        <f t="shared" si="40"/>
        <v>-7.9760143587909171</v>
      </c>
      <c r="N267" s="197">
        <f t="shared" si="40"/>
        <v>2.1376216028994532</v>
      </c>
      <c r="O267" s="197">
        <f t="shared" si="40"/>
        <v>-0.8363738891577821</v>
      </c>
      <c r="P267" s="197">
        <f t="shared" si="40"/>
        <v>38.431604992051938</v>
      </c>
      <c r="Q267" s="197">
        <f t="shared" si="40"/>
        <v>-7.5091387678575927</v>
      </c>
      <c r="R267" s="197">
        <f t="shared" si="40"/>
        <v>-12.330612343890168</v>
      </c>
      <c r="S267" s="197">
        <f t="shared" si="40"/>
        <v>-1.0648838619992218</v>
      </c>
      <c r="T267" s="129">
        <f t="shared" si="40"/>
        <v>-100</v>
      </c>
      <c r="U267" s="102" t="e">
        <f t="shared" si="40"/>
        <v>#DIV/0!</v>
      </c>
    </row>
    <row r="268" spans="1:21" hidden="1">
      <c r="A268" t="s">
        <v>194</v>
      </c>
      <c r="B268" s="102">
        <f t="shared" ref="B268:S268" si="41">100*(B262/B265-1)</f>
        <v>131.22470574530274</v>
      </c>
      <c r="C268" s="102">
        <f t="shared" si="41"/>
        <v>62.57189678734396</v>
      </c>
      <c r="D268" s="102">
        <f t="shared" si="41"/>
        <v>72.89250385107924</v>
      </c>
      <c r="E268" s="102">
        <f t="shared" si="41"/>
        <v>-6.8050243719534942</v>
      </c>
      <c r="F268" s="102">
        <f t="shared" si="41"/>
        <v>45.441614045895577</v>
      </c>
      <c r="G268" s="102">
        <f t="shared" si="41"/>
        <v>101.50289568712951</v>
      </c>
      <c r="H268" s="102">
        <f t="shared" si="41"/>
        <v>29.068234732254794</v>
      </c>
      <c r="I268" s="102">
        <f t="shared" si="41"/>
        <v>172.64628225560585</v>
      </c>
      <c r="J268" s="102">
        <f t="shared" si="41"/>
        <v>219.59218961485917</v>
      </c>
      <c r="K268" s="102">
        <f t="shared" si="41"/>
        <v>112.81415965356646</v>
      </c>
      <c r="L268" s="102">
        <f t="shared" si="41"/>
        <v>163.10761260638844</v>
      </c>
      <c r="M268" s="102">
        <f t="shared" si="41"/>
        <v>192.93961910607922</v>
      </c>
      <c r="N268" s="102">
        <f t="shared" si="41"/>
        <v>131.04728978449191</v>
      </c>
      <c r="O268" s="102">
        <f t="shared" si="41"/>
        <v>118.31625315528846</v>
      </c>
      <c r="P268" s="102">
        <f t="shared" si="41"/>
        <v>76.484266530101294</v>
      </c>
      <c r="Q268" s="102">
        <f t="shared" si="41"/>
        <v>137.87925430883075</v>
      </c>
      <c r="R268" s="102">
        <f t="shared" si="41"/>
        <v>183.20833341077676</v>
      </c>
      <c r="S268" s="102">
        <f t="shared" si="41"/>
        <v>99.969408376763795</v>
      </c>
      <c r="T268" s="122"/>
      <c r="U268" s="121" t="s">
        <v>171</v>
      </c>
    </row>
    <row r="269" spans="1:21" s="118" customFormat="1" hidden="1">
      <c r="A269" s="118" t="s">
        <v>170</v>
      </c>
      <c r="T269" s="130"/>
      <c r="U269" s="119"/>
    </row>
    <row r="270" spans="1:21" hidden="1">
      <c r="A270" s="118" t="s">
        <v>181</v>
      </c>
      <c r="B270" s="131" t="e">
        <f>B262/#REF!-1</f>
        <v>#REF!</v>
      </c>
      <c r="C270" s="131" t="e">
        <f>C262/#REF!-1</f>
        <v>#REF!</v>
      </c>
      <c r="D270" s="131" t="e">
        <f>D262/#REF!-1</f>
        <v>#REF!</v>
      </c>
      <c r="E270" s="131" t="e">
        <f>E262/#REF!-1</f>
        <v>#REF!</v>
      </c>
      <c r="F270" s="131" t="e">
        <f>F262/#REF!-1</f>
        <v>#REF!</v>
      </c>
      <c r="G270" s="131" t="e">
        <f>G262/#REF!-1</f>
        <v>#REF!</v>
      </c>
      <c r="H270" s="131" t="e">
        <f>H262/#REF!-1</f>
        <v>#REF!</v>
      </c>
      <c r="I270" s="131" t="e">
        <f>I262/#REF!-1</f>
        <v>#REF!</v>
      </c>
      <c r="J270" s="131" t="e">
        <f>J262/#REF!-1</f>
        <v>#REF!</v>
      </c>
      <c r="K270" s="131" t="e">
        <f>K262/#REF!-1</f>
        <v>#REF!</v>
      </c>
      <c r="L270" s="131" t="e">
        <f>L262/#REF!-1</f>
        <v>#REF!</v>
      </c>
      <c r="M270" s="131" t="e">
        <f>M262/#REF!-1</f>
        <v>#REF!</v>
      </c>
      <c r="N270" s="131" t="e">
        <f>N262/#REF!-1</f>
        <v>#REF!</v>
      </c>
      <c r="O270" s="131" t="e">
        <f>O262/#REF!-1</f>
        <v>#REF!</v>
      </c>
      <c r="P270" s="131" t="e">
        <f>P262/#REF!-1</f>
        <v>#REF!</v>
      </c>
      <c r="Q270" s="131" t="e">
        <f>Q262/#REF!-1</f>
        <v>#REF!</v>
      </c>
      <c r="R270" s="131" t="e">
        <f>R262/#REF!-1</f>
        <v>#REF!</v>
      </c>
      <c r="S270" s="131" t="e">
        <f>S262/#REF!-1</f>
        <v>#REF!</v>
      </c>
      <c r="T270" s="122"/>
      <c r="U270" s="104"/>
    </row>
    <row r="271" spans="1:21" hidden="1">
      <c r="A271" s="118" t="s">
        <v>182</v>
      </c>
      <c r="B271" s="131" t="e">
        <f>B262/#REF!-1</f>
        <v>#REF!</v>
      </c>
      <c r="C271" s="131" t="e">
        <f>C262/#REF!-1</f>
        <v>#REF!</v>
      </c>
      <c r="D271" s="131" t="e">
        <f>D262/#REF!-1</f>
        <v>#REF!</v>
      </c>
      <c r="E271" s="131" t="e">
        <f>E262/#REF!-1</f>
        <v>#REF!</v>
      </c>
      <c r="F271" s="131" t="e">
        <f>F262/#REF!-1</f>
        <v>#REF!</v>
      </c>
      <c r="G271" s="131" t="e">
        <f>G262/#REF!-1</f>
        <v>#REF!</v>
      </c>
      <c r="H271" s="131" t="e">
        <f>H262/#REF!-1</f>
        <v>#REF!</v>
      </c>
      <c r="I271" s="131" t="e">
        <f>I262/#REF!-1</f>
        <v>#REF!</v>
      </c>
      <c r="J271" s="131" t="e">
        <f>J262/#REF!-1</f>
        <v>#REF!</v>
      </c>
      <c r="K271" s="131" t="e">
        <f>K262/#REF!-1</f>
        <v>#REF!</v>
      </c>
      <c r="L271" s="131" t="e">
        <f>L262/#REF!-1</f>
        <v>#REF!</v>
      </c>
      <c r="M271" s="131" t="e">
        <f>M262/#REF!-1</f>
        <v>#REF!</v>
      </c>
      <c r="N271" s="131" t="e">
        <f>N262/#REF!-1</f>
        <v>#REF!</v>
      </c>
      <c r="O271" s="131" t="e">
        <f>O262/#REF!-1</f>
        <v>#REF!</v>
      </c>
      <c r="P271" s="131" t="e">
        <f>P262/#REF!-1</f>
        <v>#REF!</v>
      </c>
      <c r="Q271" s="131" t="e">
        <f>Q262/#REF!-1</f>
        <v>#REF!</v>
      </c>
      <c r="R271" s="131" t="e">
        <f>R262/#REF!-1</f>
        <v>#REF!</v>
      </c>
      <c r="S271" s="131" t="e">
        <f>S262/#REF!-1</f>
        <v>#REF!</v>
      </c>
      <c r="T271" s="122"/>
      <c r="U271" s="104"/>
    </row>
    <row r="272" spans="1:21" hidden="1">
      <c r="A272" s="118" t="s">
        <v>183</v>
      </c>
      <c r="B272" s="131" t="e">
        <f>B262/#REF!-1</f>
        <v>#REF!</v>
      </c>
      <c r="C272" s="131" t="e">
        <f>C262/#REF!-1</f>
        <v>#REF!</v>
      </c>
      <c r="D272" s="131" t="e">
        <f>D262/#REF!-1</f>
        <v>#REF!</v>
      </c>
      <c r="E272" s="131" t="e">
        <f>E262/#REF!-1</f>
        <v>#REF!</v>
      </c>
      <c r="F272" s="131" t="e">
        <f>F262/#REF!-1</f>
        <v>#REF!</v>
      </c>
      <c r="G272" s="131" t="e">
        <f>G262/#REF!-1</f>
        <v>#REF!</v>
      </c>
      <c r="H272" s="131" t="e">
        <f>H262/#REF!-1</f>
        <v>#REF!</v>
      </c>
      <c r="I272" s="131" t="e">
        <f>I262/#REF!-1</f>
        <v>#REF!</v>
      </c>
      <c r="J272" s="131" t="e">
        <f>J262/#REF!-1</f>
        <v>#REF!</v>
      </c>
      <c r="K272" s="131" t="e">
        <f>K262/#REF!-1</f>
        <v>#REF!</v>
      </c>
      <c r="L272" s="131" t="e">
        <f>L262/#REF!-1</f>
        <v>#REF!</v>
      </c>
      <c r="M272" s="131" t="e">
        <f>M262/#REF!-1</f>
        <v>#REF!</v>
      </c>
      <c r="N272" s="131" t="e">
        <f>N262/#REF!-1</f>
        <v>#REF!</v>
      </c>
      <c r="O272" s="131" t="e">
        <f>O262/#REF!-1</f>
        <v>#REF!</v>
      </c>
      <c r="P272" s="131" t="e">
        <f>P262/#REF!-1</f>
        <v>#REF!</v>
      </c>
      <c r="Q272" s="131" t="e">
        <f>Q262/#REF!-1</f>
        <v>#REF!</v>
      </c>
      <c r="R272" s="131" t="e">
        <f>R262/#REF!-1</f>
        <v>#REF!</v>
      </c>
      <c r="S272" s="131" t="e">
        <f>S262/#REF!-1</f>
        <v>#REF!</v>
      </c>
      <c r="T272" s="122"/>
      <c r="U272" s="104"/>
    </row>
    <row r="273" spans="1:21" hidden="1">
      <c r="A273" s="118" t="s">
        <v>184</v>
      </c>
      <c r="B273" s="131" t="e">
        <f>B262/#REF!-1</f>
        <v>#REF!</v>
      </c>
      <c r="C273" s="131" t="e">
        <f>C262/#REF!-1</f>
        <v>#REF!</v>
      </c>
      <c r="D273" s="131" t="e">
        <f>D262/#REF!-1</f>
        <v>#REF!</v>
      </c>
      <c r="E273" s="131" t="e">
        <f>E262/#REF!-1</f>
        <v>#REF!</v>
      </c>
      <c r="F273" s="131" t="e">
        <f>F262/#REF!-1</f>
        <v>#REF!</v>
      </c>
      <c r="G273" s="131" t="e">
        <f>G262/#REF!-1</f>
        <v>#REF!</v>
      </c>
      <c r="H273" s="131" t="e">
        <f>H262/#REF!-1</f>
        <v>#REF!</v>
      </c>
      <c r="I273" s="131" t="e">
        <f>I262/#REF!-1</f>
        <v>#REF!</v>
      </c>
      <c r="J273" s="131" t="e">
        <f>J262/#REF!-1</f>
        <v>#REF!</v>
      </c>
      <c r="K273" s="131" t="e">
        <f>K262/#REF!-1</f>
        <v>#REF!</v>
      </c>
      <c r="L273" s="131" t="e">
        <f>L262/#REF!-1</f>
        <v>#REF!</v>
      </c>
      <c r="M273" s="131" t="e">
        <f>M262/#REF!-1</f>
        <v>#REF!</v>
      </c>
      <c r="N273" s="131" t="e">
        <f>N262/#REF!-1</f>
        <v>#REF!</v>
      </c>
      <c r="O273" s="131" t="e">
        <f>O262/#REF!-1</f>
        <v>#REF!</v>
      </c>
      <c r="P273" s="131" t="e">
        <f>P262/#REF!-1</f>
        <v>#REF!</v>
      </c>
      <c r="Q273" s="131" t="e">
        <f>Q262/#REF!-1</f>
        <v>#REF!</v>
      </c>
      <c r="R273" s="131" t="e">
        <f>R262/#REF!-1</f>
        <v>#REF!</v>
      </c>
      <c r="S273" s="131" t="e">
        <f>S262/#REF!-1</f>
        <v>#REF!</v>
      </c>
      <c r="T273" s="122"/>
      <c r="U273" s="104"/>
    </row>
    <row r="274" spans="1:21" hidden="1">
      <c r="A274" s="118" t="s">
        <v>185</v>
      </c>
      <c r="B274" s="131" t="e">
        <f>B262/#REF!-1</f>
        <v>#REF!</v>
      </c>
      <c r="C274" s="131" t="e">
        <f>C262/#REF!-1</f>
        <v>#REF!</v>
      </c>
      <c r="D274" s="131" t="e">
        <f>D262/#REF!-1</f>
        <v>#REF!</v>
      </c>
      <c r="E274" s="131" t="e">
        <f>E262/#REF!-1</f>
        <v>#REF!</v>
      </c>
      <c r="F274" s="131" t="e">
        <f>F262/#REF!-1</f>
        <v>#REF!</v>
      </c>
      <c r="G274" s="131" t="e">
        <f>G262/#REF!-1</f>
        <v>#REF!</v>
      </c>
      <c r="H274" s="131" t="e">
        <f>H262/#REF!-1</f>
        <v>#REF!</v>
      </c>
      <c r="I274" s="131" t="e">
        <f>I262/#REF!-1</f>
        <v>#REF!</v>
      </c>
      <c r="J274" s="131" t="e">
        <f>J262/#REF!-1</f>
        <v>#REF!</v>
      </c>
      <c r="K274" s="131" t="e">
        <f>K262/#REF!-1</f>
        <v>#REF!</v>
      </c>
      <c r="L274" s="131" t="e">
        <f>L262/#REF!-1</f>
        <v>#REF!</v>
      </c>
      <c r="M274" s="131" t="e">
        <f>M262/#REF!-1</f>
        <v>#REF!</v>
      </c>
      <c r="N274" s="131" t="e">
        <f>N262/#REF!-1</f>
        <v>#REF!</v>
      </c>
      <c r="O274" s="131" t="e">
        <f>O262/#REF!-1</f>
        <v>#REF!</v>
      </c>
      <c r="P274" s="131" t="e">
        <f>P262/#REF!-1</f>
        <v>#REF!</v>
      </c>
      <c r="Q274" s="131" t="e">
        <f>Q262/#REF!-1</f>
        <v>#REF!</v>
      </c>
      <c r="R274" s="131" t="e">
        <f>R262/#REF!-1</f>
        <v>#REF!</v>
      </c>
      <c r="S274" s="131" t="e">
        <f>S262/#REF!-1</f>
        <v>#REF!</v>
      </c>
      <c r="T274" s="122"/>
      <c r="U274" s="104"/>
    </row>
    <row r="275" spans="1:21" hidden="1">
      <c r="A275" s="118" t="s">
        <v>186</v>
      </c>
      <c r="B275" s="131" t="e">
        <f>B262/#REF!-1</f>
        <v>#REF!</v>
      </c>
      <c r="C275" s="131" t="e">
        <f>C262/#REF!-1</f>
        <v>#REF!</v>
      </c>
      <c r="D275" s="131" t="e">
        <f>D262/#REF!-1</f>
        <v>#REF!</v>
      </c>
      <c r="E275" s="131" t="e">
        <f>E262/#REF!-1</f>
        <v>#REF!</v>
      </c>
      <c r="F275" s="131" t="e">
        <f>F262/#REF!-1</f>
        <v>#REF!</v>
      </c>
      <c r="G275" s="131" t="e">
        <f>G262/#REF!-1</f>
        <v>#REF!</v>
      </c>
      <c r="H275" s="131" t="e">
        <f>H262/#REF!-1</f>
        <v>#REF!</v>
      </c>
      <c r="I275" s="131" t="e">
        <f>I262/#REF!-1</f>
        <v>#REF!</v>
      </c>
      <c r="J275" s="131" t="e">
        <f>J262/#REF!-1</f>
        <v>#REF!</v>
      </c>
      <c r="K275" s="131" t="e">
        <f>K262/#REF!-1</f>
        <v>#REF!</v>
      </c>
      <c r="L275" s="131" t="e">
        <f>L262/#REF!-1</f>
        <v>#REF!</v>
      </c>
      <c r="M275" s="131" t="e">
        <f>M262/#REF!-1</f>
        <v>#REF!</v>
      </c>
      <c r="N275" s="131" t="e">
        <f>N262/#REF!-1</f>
        <v>#REF!</v>
      </c>
      <c r="O275" s="131" t="e">
        <f>O262/#REF!-1</f>
        <v>#REF!</v>
      </c>
      <c r="P275" s="131" t="e">
        <f>P262/#REF!-1</f>
        <v>#REF!</v>
      </c>
      <c r="Q275" s="131" t="e">
        <f>Q262/#REF!-1</f>
        <v>#REF!</v>
      </c>
      <c r="R275" s="131" t="e">
        <f>R262/#REF!-1</f>
        <v>#REF!</v>
      </c>
      <c r="S275" s="131" t="e">
        <f>S262/#REF!-1</f>
        <v>#REF!</v>
      </c>
      <c r="T275" s="122"/>
      <c r="U275" s="104"/>
    </row>
    <row r="276" spans="1:21" hidden="1">
      <c r="A276" s="118" t="s">
        <v>187</v>
      </c>
      <c r="B276" s="131" t="e">
        <f>B262/#REF!-1</f>
        <v>#REF!</v>
      </c>
      <c r="C276" s="131" t="e">
        <f>C262/#REF!-1</f>
        <v>#REF!</v>
      </c>
      <c r="D276" s="131" t="e">
        <f>D262/#REF!-1</f>
        <v>#REF!</v>
      </c>
      <c r="E276" s="131" t="e">
        <f>E262/#REF!-1</f>
        <v>#REF!</v>
      </c>
      <c r="F276" s="131" t="e">
        <f>F262/#REF!-1</f>
        <v>#REF!</v>
      </c>
      <c r="G276" s="131" t="e">
        <f>G262/#REF!-1</f>
        <v>#REF!</v>
      </c>
      <c r="H276" s="131" t="e">
        <f>H262/#REF!-1</f>
        <v>#REF!</v>
      </c>
      <c r="I276" s="131" t="e">
        <f>I262/#REF!-1</f>
        <v>#REF!</v>
      </c>
      <c r="J276" s="131" t="e">
        <f>J262/#REF!-1</f>
        <v>#REF!</v>
      </c>
      <c r="K276" s="131" t="e">
        <f>K262/#REF!-1</f>
        <v>#REF!</v>
      </c>
      <c r="L276" s="131" t="e">
        <f>L262/#REF!-1</f>
        <v>#REF!</v>
      </c>
      <c r="M276" s="131" t="e">
        <f>M262/#REF!-1</f>
        <v>#REF!</v>
      </c>
      <c r="N276" s="131" t="e">
        <f>N262/#REF!-1</f>
        <v>#REF!</v>
      </c>
      <c r="O276" s="131" t="e">
        <f>O262/#REF!-1</f>
        <v>#REF!</v>
      </c>
      <c r="P276" s="131" t="e">
        <f>P262/#REF!-1</f>
        <v>#REF!</v>
      </c>
      <c r="Q276" s="131" t="e">
        <f>Q262/#REF!-1</f>
        <v>#REF!</v>
      </c>
      <c r="R276" s="131" t="e">
        <f>R262/#REF!-1</f>
        <v>#REF!</v>
      </c>
      <c r="S276" s="131" t="e">
        <f>S262/#REF!-1</f>
        <v>#REF!</v>
      </c>
      <c r="T276" s="122"/>
      <c r="U276" s="104"/>
    </row>
    <row r="277" spans="1:21" hidden="1">
      <c r="A277" s="118" t="s">
        <v>188</v>
      </c>
      <c r="B277" s="131" t="e">
        <f>B262/#REF!-1</f>
        <v>#REF!</v>
      </c>
      <c r="C277" s="131" t="e">
        <f>C262/#REF!-1</f>
        <v>#REF!</v>
      </c>
      <c r="D277" s="131" t="e">
        <f>D262/#REF!-1</f>
        <v>#REF!</v>
      </c>
      <c r="E277" s="131" t="e">
        <f>E262/#REF!-1</f>
        <v>#REF!</v>
      </c>
      <c r="F277" s="131" t="e">
        <f>F262/#REF!-1</f>
        <v>#REF!</v>
      </c>
      <c r="G277" s="131" t="e">
        <f>G262/#REF!-1</f>
        <v>#REF!</v>
      </c>
      <c r="H277" s="131" t="e">
        <f>H262/#REF!-1</f>
        <v>#REF!</v>
      </c>
      <c r="I277" s="131" t="e">
        <f>I262/#REF!-1</f>
        <v>#REF!</v>
      </c>
      <c r="J277" s="131" t="e">
        <f>J262/#REF!-1</f>
        <v>#REF!</v>
      </c>
      <c r="K277" s="131" t="e">
        <f>K262/#REF!-1</f>
        <v>#REF!</v>
      </c>
      <c r="L277" s="131" t="e">
        <f>L262/#REF!-1</f>
        <v>#REF!</v>
      </c>
      <c r="M277" s="131" t="e">
        <f>M262/#REF!-1</f>
        <v>#REF!</v>
      </c>
      <c r="N277" s="131" t="e">
        <f>N262/#REF!-1</f>
        <v>#REF!</v>
      </c>
      <c r="O277" s="131" t="e">
        <f>O262/#REF!-1</f>
        <v>#REF!</v>
      </c>
      <c r="P277" s="131" t="e">
        <f>P262/#REF!-1</f>
        <v>#REF!</v>
      </c>
      <c r="Q277" s="131" t="e">
        <f>Q262/#REF!-1</f>
        <v>#REF!</v>
      </c>
      <c r="R277" s="131" t="e">
        <f>R262/#REF!-1</f>
        <v>#REF!</v>
      </c>
      <c r="S277" s="131" t="e">
        <f>S262/#REF!-1</f>
        <v>#REF!</v>
      </c>
      <c r="T277" s="122"/>
      <c r="U277" s="104"/>
    </row>
    <row r="278" spans="1:21" hidden="1">
      <c r="A278" s="118" t="s">
        <v>189</v>
      </c>
      <c r="B278" s="131" t="e">
        <f>B262/#REF!-1</f>
        <v>#REF!</v>
      </c>
      <c r="C278" s="131" t="e">
        <f>C262/#REF!-1</f>
        <v>#REF!</v>
      </c>
      <c r="D278" s="131" t="e">
        <f>D262/#REF!-1</f>
        <v>#REF!</v>
      </c>
      <c r="E278" s="131" t="e">
        <f>E262/#REF!-1</f>
        <v>#REF!</v>
      </c>
      <c r="F278" s="131" t="e">
        <f>F262/#REF!-1</f>
        <v>#REF!</v>
      </c>
      <c r="G278" s="131" t="e">
        <f>G262/#REF!-1</f>
        <v>#REF!</v>
      </c>
      <c r="H278" s="131" t="e">
        <f>H262/#REF!-1</f>
        <v>#REF!</v>
      </c>
      <c r="I278" s="131" t="e">
        <f>I262/#REF!-1</f>
        <v>#REF!</v>
      </c>
      <c r="J278" s="131" t="e">
        <f>J262/#REF!-1</f>
        <v>#REF!</v>
      </c>
      <c r="K278" s="131" t="e">
        <f>K262/#REF!-1</f>
        <v>#REF!</v>
      </c>
      <c r="L278" s="131" t="e">
        <f>L262/#REF!-1</f>
        <v>#REF!</v>
      </c>
      <c r="M278" s="131" t="e">
        <f>M262/#REF!-1</f>
        <v>#REF!</v>
      </c>
      <c r="N278" s="131" t="e">
        <f>N262/#REF!-1</f>
        <v>#REF!</v>
      </c>
      <c r="O278" s="131" t="e">
        <f>O262/#REF!-1</f>
        <v>#REF!</v>
      </c>
      <c r="P278" s="131" t="e">
        <f>P262/#REF!-1</f>
        <v>#REF!</v>
      </c>
      <c r="Q278" s="131" t="e">
        <f>Q262/#REF!-1</f>
        <v>#REF!</v>
      </c>
      <c r="R278" s="131" t="e">
        <f>R262/#REF!-1</f>
        <v>#REF!</v>
      </c>
      <c r="S278" s="131" t="e">
        <f>S262/#REF!-1</f>
        <v>#REF!</v>
      </c>
      <c r="T278" s="122"/>
      <c r="U278" s="104"/>
    </row>
    <row r="279" spans="1:21" hidden="1">
      <c r="F279" s="141"/>
      <c r="T279" s="122"/>
      <c r="U279" s="104"/>
    </row>
    <row r="280" spans="1:21" hidden="1">
      <c r="A280" s="133" t="s">
        <v>190</v>
      </c>
      <c r="B280" s="137">
        <f t="shared" ref="B280:S280" si="42">AVERAGE(B263:B265)</f>
        <v>877903.68837949855</v>
      </c>
      <c r="C280" s="137">
        <f t="shared" si="42"/>
        <v>245816.96333333335</v>
      </c>
      <c r="D280" s="139">
        <f t="shared" si="42"/>
        <v>152681.73666666666</v>
      </c>
      <c r="E280" s="142">
        <f t="shared" si="42"/>
        <v>8744.3233333333337</v>
      </c>
      <c r="F280" s="139">
        <f t="shared" si="42"/>
        <v>93134.893333333326</v>
      </c>
      <c r="G280" s="142">
        <f t="shared" si="42"/>
        <v>31520.713333333333</v>
      </c>
      <c r="H280" s="142">
        <f t="shared" si="42"/>
        <v>61614.179999999993</v>
      </c>
      <c r="I280" s="137">
        <f t="shared" si="42"/>
        <v>632087.05837949843</v>
      </c>
      <c r="J280" s="139">
        <f t="shared" si="42"/>
        <v>124812.27767364529</v>
      </c>
      <c r="K280" s="142">
        <f t="shared" si="42"/>
        <v>34552.853333333333</v>
      </c>
      <c r="L280" s="139">
        <f t="shared" si="42"/>
        <v>507274.44737251988</v>
      </c>
      <c r="M280" s="142">
        <f t="shared" si="42"/>
        <v>285321.14903341146</v>
      </c>
      <c r="N280" s="142">
        <f t="shared" si="42"/>
        <v>221952.96500577507</v>
      </c>
      <c r="O280" s="137">
        <f t="shared" si="42"/>
        <v>277494.70731725713</v>
      </c>
      <c r="P280" s="134">
        <f t="shared" si="42"/>
        <v>43297.619999999995</v>
      </c>
      <c r="Q280" s="137">
        <f t="shared" si="42"/>
        <v>600409.21885349089</v>
      </c>
      <c r="R280" s="134">
        <f t="shared" si="42"/>
        <v>316842.13398285251</v>
      </c>
      <c r="S280" s="134">
        <f t="shared" si="42"/>
        <v>283567.08487063838</v>
      </c>
      <c r="T280" s="122"/>
      <c r="U280" s="104"/>
    </row>
    <row r="281" spans="1:21" hidden="1">
      <c r="A281" s="135" t="s">
        <v>191</v>
      </c>
      <c r="B281" s="138">
        <f t="shared" ref="B281:S281" si="43">B262/B280-1</f>
        <v>0.20873201369895145</v>
      </c>
      <c r="C281" s="138">
        <f t="shared" si="43"/>
        <v>0.14210450000270525</v>
      </c>
      <c r="D281" s="140">
        <f t="shared" si="43"/>
        <v>0.22026657586922482</v>
      </c>
      <c r="E281" s="143">
        <f t="shared" si="43"/>
        <v>0.13697076617706649</v>
      </c>
      <c r="F281" s="140">
        <f t="shared" si="43"/>
        <v>1.3961970858898942E-2</v>
      </c>
      <c r="G281" s="143">
        <f t="shared" si="43"/>
        <v>-6.1741411520509049E-2</v>
      </c>
      <c r="H281" s="143">
        <f t="shared" si="43"/>
        <v>5.2690468330504725E-2</v>
      </c>
      <c r="I281" s="138">
        <f t="shared" si="43"/>
        <v>0.23464580193974194</v>
      </c>
      <c r="J281" s="140">
        <f t="shared" si="43"/>
        <v>0.23765776676440131</v>
      </c>
      <c r="K281" s="143">
        <f t="shared" si="43"/>
        <v>0.5076222359253304</v>
      </c>
      <c r="L281" s="140">
        <f t="shared" si="43"/>
        <v>0.23390356340715179</v>
      </c>
      <c r="M281" s="143">
        <f t="shared" si="43"/>
        <v>0.26529652082631139</v>
      </c>
      <c r="N281" s="143">
        <f t="shared" si="43"/>
        <v>0.19354968311106857</v>
      </c>
      <c r="O281" s="138">
        <f t="shared" si="43"/>
        <v>0.22808578277034752</v>
      </c>
      <c r="P281" s="136">
        <f t="shared" si="43"/>
        <v>0.43265819229786784</v>
      </c>
      <c r="Q281" s="138">
        <f t="shared" si="43"/>
        <v>0.19979001923707318</v>
      </c>
      <c r="R281" s="136">
        <f t="shared" si="43"/>
        <v>0.23276671659861958</v>
      </c>
      <c r="S281" s="136">
        <f t="shared" si="43"/>
        <v>0.16294015999298628</v>
      </c>
      <c r="T281" s="122"/>
      <c r="U281" s="104"/>
    </row>
    <row r="282" spans="1:21" hidden="1">
      <c r="T282" s="122"/>
      <c r="U282" s="104"/>
    </row>
    <row r="283" spans="1:21" hidden="1">
      <c r="T283" s="122"/>
      <c r="U283" s="104"/>
    </row>
    <row r="284" spans="1:21" hidden="1">
      <c r="T284" s="122"/>
      <c r="U284" s="104"/>
    </row>
    <row r="285" spans="1:21" hidden="1">
      <c r="T285" s="122"/>
      <c r="U285" s="104"/>
    </row>
    <row r="286" spans="1:21">
      <c r="T286" s="122"/>
      <c r="U286" s="104"/>
    </row>
    <row r="287" spans="1:21">
      <c r="D287" s="144"/>
      <c r="E287" s="144"/>
      <c r="F287" s="144"/>
      <c r="G287" s="144"/>
      <c r="H287" s="144"/>
      <c r="T287" s="122"/>
      <c r="U287" s="104"/>
    </row>
    <row r="288" spans="1:21">
      <c r="B288" s="412"/>
      <c r="C288" s="412"/>
      <c r="D288" s="412"/>
      <c r="E288" s="412"/>
      <c r="F288" s="412"/>
      <c r="G288" s="412"/>
      <c r="H288" s="412"/>
      <c r="T288" s="122"/>
      <c r="U288" s="104"/>
    </row>
    <row r="289" spans="2:21"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  <c r="T289" s="122"/>
      <c r="U289" s="104"/>
    </row>
    <row r="290" spans="2:21">
      <c r="B290" s="412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T290" s="122"/>
      <c r="U290" s="104"/>
    </row>
    <row r="291" spans="2:21">
      <c r="B291" s="412"/>
      <c r="G291" s="145"/>
      <c r="H291" s="145"/>
      <c r="I291" s="145"/>
      <c r="J291" s="145"/>
      <c r="K291" s="145"/>
      <c r="L291" s="145"/>
      <c r="M291" s="145"/>
      <c r="N291" s="145"/>
      <c r="O291" s="145"/>
      <c r="P291" s="145"/>
      <c r="Q291" s="145"/>
      <c r="T291" s="122"/>
      <c r="U291" s="104"/>
    </row>
    <row r="292" spans="2:21">
      <c r="B292" s="412"/>
      <c r="G292" s="145"/>
      <c r="H292" s="145"/>
      <c r="I292" s="145"/>
      <c r="J292" s="145"/>
      <c r="K292" s="145"/>
      <c r="L292" s="145"/>
      <c r="M292" s="145"/>
      <c r="N292" s="145"/>
      <c r="O292" s="145"/>
      <c r="P292" s="145"/>
      <c r="Q292" s="145"/>
      <c r="T292" s="122"/>
      <c r="U292" s="104"/>
    </row>
    <row r="293" spans="2:21">
      <c r="B293" s="412"/>
      <c r="G293" s="145"/>
      <c r="H293" s="145"/>
      <c r="I293" s="145"/>
      <c r="J293" s="145"/>
      <c r="K293" s="145"/>
      <c r="L293" s="145"/>
      <c r="M293" s="145"/>
      <c r="N293" s="145"/>
      <c r="O293" s="145"/>
      <c r="P293" s="145"/>
      <c r="Q293" s="145"/>
      <c r="T293" s="122"/>
      <c r="U293" s="104"/>
    </row>
    <row r="294" spans="2:21">
      <c r="B294" s="412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T294" s="122"/>
      <c r="U294" s="104"/>
    </row>
    <row r="295" spans="2:21">
      <c r="B295" s="412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  <c r="T295" s="122"/>
      <c r="U295" s="104"/>
    </row>
    <row r="296" spans="2:21">
      <c r="B296" s="412"/>
      <c r="T296" s="122"/>
      <c r="U296" s="104"/>
    </row>
    <row r="297" spans="2:21">
      <c r="B297" s="412"/>
      <c r="T297" s="122"/>
      <c r="U297" s="104"/>
    </row>
    <row r="298" spans="2:21">
      <c r="T298" s="122"/>
      <c r="U298" s="104"/>
    </row>
    <row r="299" spans="2:21">
      <c r="T299" s="122"/>
      <c r="U299" s="104"/>
    </row>
    <row r="300" spans="2:21">
      <c r="T300" s="122"/>
      <c r="U300" s="104"/>
    </row>
    <row r="301" spans="2:21">
      <c r="T301" s="122"/>
      <c r="U301" s="104"/>
    </row>
    <row r="302" spans="2:21">
      <c r="T302" s="122"/>
      <c r="U302" s="104"/>
    </row>
    <row r="303" spans="2:21">
      <c r="F303" s="145"/>
      <c r="G303" s="145"/>
      <c r="H303" s="146"/>
      <c r="I303" s="145"/>
      <c r="J303" s="146"/>
      <c r="K303" s="145"/>
      <c r="L303" s="145"/>
      <c r="M303" s="146"/>
      <c r="T303" s="122"/>
      <c r="U303" s="104"/>
    </row>
    <row r="304" spans="2:21">
      <c r="F304" s="145"/>
      <c r="G304" s="145"/>
      <c r="H304" s="146"/>
      <c r="I304" s="145"/>
      <c r="J304" s="146"/>
      <c r="K304" s="145"/>
      <c r="L304" s="145"/>
      <c r="M304" s="146"/>
      <c r="T304" s="122"/>
      <c r="U304" s="104"/>
    </row>
    <row r="305" spans="6:21">
      <c r="F305" s="145"/>
      <c r="G305" s="145"/>
      <c r="H305" s="146"/>
      <c r="I305" s="145"/>
      <c r="J305" s="146"/>
      <c r="K305" s="145"/>
      <c r="L305" s="145"/>
      <c r="M305" s="146"/>
      <c r="T305" s="122"/>
      <c r="U305" s="104"/>
    </row>
    <row r="306" spans="6:21">
      <c r="F306" s="145"/>
      <c r="G306" s="145"/>
      <c r="H306" s="146"/>
      <c r="I306" s="145"/>
      <c r="J306" s="146"/>
      <c r="K306" s="145"/>
      <c r="L306" s="145"/>
      <c r="M306" s="146"/>
      <c r="T306" s="122"/>
      <c r="U306" s="104"/>
    </row>
    <row r="307" spans="6:21">
      <c r="F307" s="145"/>
      <c r="G307" s="145"/>
      <c r="H307" s="146"/>
      <c r="I307" s="145"/>
      <c r="J307" s="146"/>
      <c r="K307" s="145"/>
      <c r="L307" s="145"/>
      <c r="M307" s="146"/>
      <c r="T307" s="122"/>
      <c r="U307" s="104"/>
    </row>
    <row r="308" spans="6:21">
      <c r="F308" s="145"/>
      <c r="G308" s="145"/>
      <c r="H308" s="146"/>
      <c r="I308" s="145"/>
      <c r="J308" s="146"/>
      <c r="K308" s="145"/>
      <c r="L308" s="145"/>
      <c r="M308" s="146"/>
      <c r="T308" s="122"/>
      <c r="U308" s="104"/>
    </row>
    <row r="309" spans="6:21">
      <c r="F309" s="145"/>
      <c r="G309" s="145"/>
      <c r="H309" s="146"/>
      <c r="I309" s="145"/>
      <c r="J309" s="146"/>
      <c r="K309" s="145"/>
      <c r="L309" s="145"/>
      <c r="M309" s="146"/>
      <c r="T309" s="122"/>
      <c r="U309" s="104"/>
    </row>
    <row r="310" spans="6:21">
      <c r="T310" s="122"/>
      <c r="U310" s="104"/>
    </row>
    <row r="311" spans="6:21"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F314" s="145"/>
      <c r="G314" s="145"/>
      <c r="H314" s="146"/>
      <c r="I314" s="145"/>
      <c r="T314" s="122"/>
      <c r="U314" s="104"/>
    </row>
    <row r="315" spans="6:21">
      <c r="F315" s="145"/>
      <c r="G315" s="145"/>
      <c r="H315" s="146"/>
      <c r="I315" s="145"/>
      <c r="T315" s="122"/>
      <c r="U315" s="104"/>
    </row>
    <row r="316" spans="6:21">
      <c r="F316" s="145"/>
      <c r="G316" s="145"/>
      <c r="H316" s="146"/>
      <c r="I316" s="145"/>
      <c r="T316" s="122"/>
      <c r="U316" s="104"/>
    </row>
    <row r="317" spans="6:21">
      <c r="F317" s="145"/>
      <c r="G317" s="145"/>
      <c r="H317" s="146"/>
      <c r="I317" s="145"/>
      <c r="T317" s="122"/>
      <c r="U317" s="104"/>
    </row>
    <row r="318" spans="6:21">
      <c r="F318" s="145"/>
      <c r="G318" s="145"/>
      <c r="H318" s="146"/>
      <c r="I318" s="145"/>
      <c r="T318" s="122"/>
      <c r="U318" s="104"/>
    </row>
    <row r="319" spans="6:21">
      <c r="F319" s="145"/>
      <c r="G319" s="145"/>
      <c r="H319" s="146"/>
      <c r="I319" s="145"/>
      <c r="T319" s="122"/>
      <c r="U319" s="104"/>
    </row>
    <row r="320" spans="6:21">
      <c r="F320" s="145"/>
      <c r="G320" s="145"/>
      <c r="H320" s="146"/>
      <c r="I320" s="145"/>
      <c r="J320" s="146"/>
      <c r="T320" s="122"/>
      <c r="U320" s="104"/>
    </row>
    <row r="321" spans="6:21">
      <c r="F321" s="145"/>
      <c r="G321" s="145"/>
      <c r="H321" s="146"/>
      <c r="I321" s="145"/>
      <c r="J321" s="146"/>
      <c r="T321" s="122"/>
      <c r="U321" s="104"/>
    </row>
    <row r="322" spans="6:21">
      <c r="F322" s="145"/>
      <c r="G322" s="145"/>
      <c r="H322" s="146"/>
      <c r="I322" s="145"/>
      <c r="J322" s="146"/>
      <c r="T322" s="122"/>
      <c r="U322" s="104"/>
    </row>
    <row r="323" spans="6:21">
      <c r="F323" s="145"/>
      <c r="G323" s="145"/>
      <c r="H323" s="146"/>
      <c r="I323" s="145"/>
      <c r="J323" s="146"/>
      <c r="T323" s="122"/>
      <c r="U323" s="104"/>
    </row>
    <row r="324" spans="6:21">
      <c r="T324" s="122"/>
      <c r="U324" s="104"/>
    </row>
    <row r="325" spans="6:21">
      <c r="T325" s="122"/>
      <c r="U325" s="104"/>
    </row>
    <row r="326" spans="6:21">
      <c r="T326" s="122"/>
      <c r="U326" s="104"/>
    </row>
    <row r="327" spans="6:21">
      <c r="T327" s="122"/>
      <c r="U327" s="104"/>
    </row>
    <row r="328" spans="6:21">
      <c r="T328" s="122"/>
      <c r="U328" s="104"/>
    </row>
    <row r="329" spans="6:21">
      <c r="T329" s="122"/>
      <c r="U329" s="104"/>
    </row>
    <row r="330" spans="6:21">
      <c r="T330" s="122"/>
      <c r="U330" s="104"/>
    </row>
    <row r="331" spans="6:21">
      <c r="T331" s="122"/>
      <c r="U331" s="104"/>
    </row>
    <row r="332" spans="6:21">
      <c r="T332" s="122"/>
      <c r="U332" s="104"/>
    </row>
    <row r="333" spans="6:21">
      <c r="T333" s="122"/>
      <c r="U333" s="104"/>
    </row>
  </sheetData>
  <mergeCells count="3">
    <mergeCell ref="A1:U1"/>
    <mergeCell ref="U3:U5"/>
    <mergeCell ref="A258:S258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2021-12-03T08:05:28Z</cp:lastPrinted>
  <dcterms:created xsi:type="dcterms:W3CDTF">2015-03-05T07:20:42Z</dcterms:created>
  <dcterms:modified xsi:type="dcterms:W3CDTF">2021-12-03T08:40:34Z</dcterms:modified>
</cp:coreProperties>
</file>