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75" yWindow="-75" windowWidth="35760" windowHeight="11925"/>
  </bookViews>
  <sheets>
    <sheet name="수주통계" sheetId="3" r:id="rId1"/>
    <sheet name="분기" sheetId="5" r:id="rId2"/>
  </sheets>
  <definedNames>
    <definedName name="_xlnm.Print_Area" localSheetId="0">수주통계!$A$1:$U$264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43" i="3" l="1"/>
  <c r="D243" i="3"/>
  <c r="E243" i="3"/>
  <c r="F243" i="3"/>
  <c r="G243" i="3"/>
  <c r="H243" i="3"/>
  <c r="I243" i="3"/>
  <c r="J243" i="3"/>
  <c r="K243" i="3"/>
  <c r="L243" i="3"/>
  <c r="M243" i="3"/>
  <c r="N243" i="3"/>
  <c r="O243" i="3"/>
  <c r="P243" i="3"/>
  <c r="Q243" i="3"/>
  <c r="R243" i="3"/>
  <c r="S243" i="3"/>
  <c r="T243" i="3"/>
  <c r="U243" i="3"/>
  <c r="C244" i="3"/>
  <c r="D244" i="3"/>
  <c r="E244" i="3"/>
  <c r="F244" i="3"/>
  <c r="G244" i="3"/>
  <c r="H244" i="3"/>
  <c r="I244" i="3"/>
  <c r="J244" i="3"/>
  <c r="K244" i="3"/>
  <c r="L244" i="3"/>
  <c r="M244" i="3"/>
  <c r="N244" i="3"/>
  <c r="O244" i="3"/>
  <c r="P244" i="3"/>
  <c r="Q244" i="3"/>
  <c r="R244" i="3"/>
  <c r="S244" i="3"/>
  <c r="T244" i="3"/>
  <c r="U244" i="3"/>
  <c r="C245" i="3"/>
  <c r="D245" i="3"/>
  <c r="E245" i="3"/>
  <c r="F245" i="3"/>
  <c r="G245" i="3"/>
  <c r="H245" i="3"/>
  <c r="I245" i="3"/>
  <c r="J245" i="3"/>
  <c r="K245" i="3"/>
  <c r="L245" i="3"/>
  <c r="M245" i="3"/>
  <c r="N245" i="3"/>
  <c r="O245" i="3"/>
  <c r="P245" i="3"/>
  <c r="Q245" i="3"/>
  <c r="R245" i="3"/>
  <c r="S245" i="3"/>
  <c r="T245" i="3"/>
  <c r="U245" i="3"/>
  <c r="B245" i="3"/>
  <c r="B244" i="3"/>
  <c r="B243" i="3"/>
  <c r="C235" i="3"/>
  <c r="D235" i="3"/>
  <c r="E235" i="3"/>
  <c r="F235" i="3"/>
  <c r="G235" i="3"/>
  <c r="H235" i="3"/>
  <c r="I235" i="3"/>
  <c r="J235" i="3"/>
  <c r="K235" i="3"/>
  <c r="L235" i="3"/>
  <c r="M235" i="3"/>
  <c r="N235" i="3"/>
  <c r="O235" i="3"/>
  <c r="P235" i="3"/>
  <c r="Q235" i="3"/>
  <c r="R235" i="3"/>
  <c r="S235" i="3"/>
  <c r="C236" i="3"/>
  <c r="D236" i="3"/>
  <c r="E236" i="3"/>
  <c r="F236" i="3"/>
  <c r="G236" i="3"/>
  <c r="H236" i="3"/>
  <c r="I236" i="3"/>
  <c r="J236" i="3"/>
  <c r="K236" i="3"/>
  <c r="L236" i="3"/>
  <c r="M236" i="3"/>
  <c r="N236" i="3"/>
  <c r="O236" i="3"/>
  <c r="P236" i="3"/>
  <c r="Q236" i="3"/>
  <c r="R236" i="3"/>
  <c r="S236" i="3"/>
  <c r="C237" i="3"/>
  <c r="D237" i="3"/>
  <c r="E237" i="3"/>
  <c r="F237" i="3"/>
  <c r="G237" i="3"/>
  <c r="H237" i="3"/>
  <c r="I237" i="3"/>
  <c r="J237" i="3"/>
  <c r="K237" i="3"/>
  <c r="L237" i="3"/>
  <c r="M237" i="3"/>
  <c r="N237" i="3"/>
  <c r="O237" i="3"/>
  <c r="P237" i="3"/>
  <c r="Q237" i="3"/>
  <c r="R237" i="3"/>
  <c r="S237" i="3"/>
  <c r="B237" i="3"/>
  <c r="B236" i="3"/>
  <c r="B235" i="3"/>
  <c r="C250" i="5" l="1"/>
  <c r="D250" i="5"/>
  <c r="E250" i="5"/>
  <c r="F250" i="5"/>
  <c r="G250" i="5"/>
  <c r="H250" i="5"/>
  <c r="I250" i="5"/>
  <c r="J250" i="5"/>
  <c r="K250" i="5"/>
  <c r="L250" i="5"/>
  <c r="M250" i="5"/>
  <c r="N250" i="5"/>
  <c r="O250" i="5"/>
  <c r="P250" i="5"/>
  <c r="Q250" i="5"/>
  <c r="R250" i="5"/>
  <c r="S250" i="5"/>
  <c r="C251" i="5"/>
  <c r="D251" i="5"/>
  <c r="E251" i="5"/>
  <c r="F251" i="5"/>
  <c r="G251" i="5"/>
  <c r="H251" i="5"/>
  <c r="I251" i="5"/>
  <c r="J251" i="5"/>
  <c r="K251" i="5"/>
  <c r="L251" i="5"/>
  <c r="M251" i="5"/>
  <c r="N251" i="5"/>
  <c r="O251" i="5"/>
  <c r="P251" i="5"/>
  <c r="Q251" i="5"/>
  <c r="R251" i="5"/>
  <c r="S251" i="5"/>
  <c r="C252" i="5"/>
  <c r="D252" i="5"/>
  <c r="E252" i="5"/>
  <c r="F252" i="5"/>
  <c r="G252" i="5"/>
  <c r="H252" i="5"/>
  <c r="I252" i="5"/>
  <c r="J252" i="5"/>
  <c r="K252" i="5"/>
  <c r="L252" i="5"/>
  <c r="M252" i="5"/>
  <c r="N252" i="5"/>
  <c r="O252" i="5"/>
  <c r="P252" i="5"/>
  <c r="Q252" i="5"/>
  <c r="R252" i="5"/>
  <c r="S252" i="5"/>
  <c r="B252" i="5"/>
  <c r="B251" i="5"/>
  <c r="B250" i="5"/>
  <c r="C249" i="5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T235" i="3" l="1"/>
  <c r="U235" i="3"/>
  <c r="T236" i="3"/>
  <c r="U236" i="3"/>
  <c r="T237" i="3"/>
  <c r="U237" i="3"/>
  <c r="U227" i="3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T250" i="5" l="1"/>
  <c r="U250" i="5"/>
  <c r="T251" i="5"/>
  <c r="U251" i="5"/>
  <c r="T252" i="5"/>
  <c r="U252" i="5"/>
  <c r="C241" i="5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47" i="3" l="1"/>
  <c r="I248" i="3" l="1"/>
  <c r="C247" i="3"/>
  <c r="D247" i="3"/>
  <c r="E247" i="3"/>
  <c r="F247" i="3"/>
  <c r="G247" i="3"/>
  <c r="H247" i="3"/>
  <c r="I247" i="3"/>
  <c r="J247" i="3"/>
  <c r="K247" i="3"/>
  <c r="L247" i="3"/>
  <c r="M247" i="3"/>
  <c r="N247" i="3"/>
  <c r="P247" i="3"/>
  <c r="Q247" i="3"/>
  <c r="R247" i="3"/>
  <c r="S247" i="3"/>
  <c r="G248" i="3"/>
  <c r="H248" i="3"/>
  <c r="M248" i="3"/>
  <c r="N248" i="3"/>
  <c r="L248" i="3" l="1"/>
  <c r="F248" i="3"/>
  <c r="K248" i="3"/>
  <c r="E248" i="3"/>
  <c r="O247" i="3"/>
  <c r="J248" i="3"/>
  <c r="D248" i="3"/>
  <c r="C248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W221" i="5" s="1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61" i="5"/>
  <c r="R261" i="5"/>
  <c r="Q261" i="5"/>
  <c r="P261" i="5"/>
  <c r="O261" i="5"/>
  <c r="N261" i="5"/>
  <c r="M261" i="5"/>
  <c r="L261" i="5"/>
  <c r="K261" i="5"/>
  <c r="J261" i="5"/>
  <c r="I261" i="5"/>
  <c r="H261" i="5"/>
  <c r="G261" i="5"/>
  <c r="F261" i="5"/>
  <c r="E261" i="5"/>
  <c r="D261" i="5"/>
  <c r="C261" i="5"/>
  <c r="B261" i="5"/>
  <c r="U260" i="5"/>
  <c r="T260" i="5"/>
  <c r="U258" i="5"/>
  <c r="T258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59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59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60" i="5" s="1"/>
  <c r="R179" i="5"/>
  <c r="R260" i="5" s="1"/>
  <c r="Q179" i="5"/>
  <c r="Q260" i="5" s="1"/>
  <c r="P179" i="5"/>
  <c r="P260" i="5" s="1"/>
  <c r="O179" i="5"/>
  <c r="O260" i="5" s="1"/>
  <c r="N179" i="5"/>
  <c r="M179" i="5"/>
  <c r="M260" i="5" s="1"/>
  <c r="L179" i="5"/>
  <c r="L260" i="5" s="1"/>
  <c r="K179" i="5"/>
  <c r="K260" i="5" s="1"/>
  <c r="J179" i="5"/>
  <c r="J260" i="5" s="1"/>
  <c r="I179" i="5"/>
  <c r="I260" i="5" s="1"/>
  <c r="H179" i="5"/>
  <c r="G179" i="5"/>
  <c r="G260" i="5" s="1"/>
  <c r="F179" i="5"/>
  <c r="F260" i="5" s="1"/>
  <c r="E179" i="5"/>
  <c r="E260" i="5" s="1"/>
  <c r="D179" i="5"/>
  <c r="D260" i="5" s="1"/>
  <c r="C179" i="5"/>
  <c r="C260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K192" i="5" l="1"/>
  <c r="U199" i="5"/>
  <c r="U259" i="5" s="1"/>
  <c r="G259" i="5"/>
  <c r="M259" i="5"/>
  <c r="H258" i="5"/>
  <c r="N258" i="5"/>
  <c r="H259" i="5"/>
  <c r="N259" i="5"/>
  <c r="N262" i="5" s="1"/>
  <c r="I258" i="5"/>
  <c r="O258" i="5"/>
  <c r="P258" i="5"/>
  <c r="P269" i="5" s="1"/>
  <c r="E258" i="5"/>
  <c r="E271" i="5" s="1"/>
  <c r="K258" i="5"/>
  <c r="K270" i="5" s="1"/>
  <c r="Q258" i="5"/>
  <c r="Q271" i="5" s="1"/>
  <c r="D258" i="5"/>
  <c r="E259" i="5"/>
  <c r="K259" i="5"/>
  <c r="K276" i="5" s="1"/>
  <c r="K277" i="5" s="1"/>
  <c r="F258" i="5"/>
  <c r="L258" i="5"/>
  <c r="R258" i="5"/>
  <c r="R274" i="5" s="1"/>
  <c r="J258" i="5"/>
  <c r="F259" i="5"/>
  <c r="L259" i="5"/>
  <c r="L276" i="5" s="1"/>
  <c r="L277" i="5" s="1"/>
  <c r="G258" i="5"/>
  <c r="M258" i="5"/>
  <c r="S258" i="5"/>
  <c r="S270" i="5" s="1"/>
  <c r="Q192" i="5"/>
  <c r="E192" i="5"/>
  <c r="B192" i="5"/>
  <c r="N192" i="5"/>
  <c r="R259" i="5"/>
  <c r="R262" i="5" s="1"/>
  <c r="S259" i="5"/>
  <c r="B209" i="5"/>
  <c r="G209" i="5"/>
  <c r="W217" i="5"/>
  <c r="C258" i="5"/>
  <c r="C268" i="5" s="1"/>
  <c r="W213" i="5"/>
  <c r="Q259" i="5"/>
  <c r="H192" i="5"/>
  <c r="M209" i="5"/>
  <c r="R123" i="5"/>
  <c r="P123" i="5"/>
  <c r="E276" i="5"/>
  <c r="E277" i="5" s="1"/>
  <c r="Q209" i="5"/>
  <c r="E209" i="5"/>
  <c r="K209" i="5"/>
  <c r="T263" i="5"/>
  <c r="C209" i="5"/>
  <c r="I209" i="5"/>
  <c r="U263" i="5"/>
  <c r="B123" i="5"/>
  <c r="U123" i="5" s="1"/>
  <c r="Q276" i="5"/>
  <c r="D209" i="5"/>
  <c r="J209" i="5"/>
  <c r="P209" i="5"/>
  <c r="O123" i="5"/>
  <c r="S123" i="5"/>
  <c r="G274" i="5"/>
  <c r="G273" i="5"/>
  <c r="G272" i="5"/>
  <c r="G270" i="5"/>
  <c r="G268" i="5"/>
  <c r="G266" i="5"/>
  <c r="G263" i="5"/>
  <c r="G271" i="5"/>
  <c r="G269" i="5"/>
  <c r="G267" i="5"/>
  <c r="G264" i="5"/>
  <c r="G262" i="5"/>
  <c r="M274" i="5"/>
  <c r="M273" i="5"/>
  <c r="M272" i="5"/>
  <c r="M271" i="5"/>
  <c r="M269" i="5"/>
  <c r="M267" i="5"/>
  <c r="M264" i="5"/>
  <c r="M262" i="5"/>
  <c r="M270" i="5"/>
  <c r="M268" i="5"/>
  <c r="M266" i="5"/>
  <c r="M263" i="5"/>
  <c r="S272" i="5"/>
  <c r="S269" i="5"/>
  <c r="I274" i="5"/>
  <c r="I273" i="5"/>
  <c r="I263" i="5"/>
  <c r="I272" i="5"/>
  <c r="I271" i="5"/>
  <c r="I269" i="5"/>
  <c r="I267" i="5"/>
  <c r="I264" i="5"/>
  <c r="I270" i="5"/>
  <c r="I268" i="5"/>
  <c r="I266" i="5"/>
  <c r="O274" i="5"/>
  <c r="O273" i="5"/>
  <c r="O272" i="5"/>
  <c r="O270" i="5"/>
  <c r="O268" i="5"/>
  <c r="O266" i="5"/>
  <c r="O263" i="5"/>
  <c r="O271" i="5"/>
  <c r="O269" i="5"/>
  <c r="O267" i="5"/>
  <c r="O264" i="5"/>
  <c r="S209" i="5"/>
  <c r="U121" i="5"/>
  <c r="M192" i="5"/>
  <c r="F276" i="5"/>
  <c r="F277" i="5" s="1"/>
  <c r="M276" i="5"/>
  <c r="M277" i="5" s="1"/>
  <c r="K263" i="5"/>
  <c r="G192" i="5"/>
  <c r="S192" i="5"/>
  <c r="D274" i="5"/>
  <c r="D273" i="5"/>
  <c r="D272" i="5"/>
  <c r="D271" i="5"/>
  <c r="D270" i="5"/>
  <c r="D269" i="5"/>
  <c r="D268" i="5"/>
  <c r="D267" i="5"/>
  <c r="D266" i="5"/>
  <c r="D264" i="5"/>
  <c r="D263" i="5"/>
  <c r="J274" i="5"/>
  <c r="J273" i="5"/>
  <c r="J272" i="5"/>
  <c r="J271" i="5"/>
  <c r="J270" i="5"/>
  <c r="J269" i="5"/>
  <c r="J268" i="5"/>
  <c r="J267" i="5"/>
  <c r="J266" i="5"/>
  <c r="J264" i="5"/>
  <c r="J263" i="5"/>
  <c r="P271" i="5"/>
  <c r="P264" i="5"/>
  <c r="C259" i="5"/>
  <c r="C276" i="5" s="1"/>
  <c r="O259" i="5"/>
  <c r="O276" i="5" s="1"/>
  <c r="O277" i="5" s="1"/>
  <c r="U262" i="5"/>
  <c r="E264" i="5"/>
  <c r="Q264" i="5"/>
  <c r="K266" i="5"/>
  <c r="E267" i="5"/>
  <c r="K268" i="5"/>
  <c r="E269" i="5"/>
  <c r="Q269" i="5"/>
  <c r="F274" i="5"/>
  <c r="F273" i="5"/>
  <c r="F272" i="5"/>
  <c r="F271" i="5"/>
  <c r="F270" i="5"/>
  <c r="F269" i="5"/>
  <c r="F268" i="5"/>
  <c r="F267" i="5"/>
  <c r="F266" i="5"/>
  <c r="F264" i="5"/>
  <c r="F263" i="5"/>
  <c r="F262" i="5"/>
  <c r="R270" i="5"/>
  <c r="R263" i="5"/>
  <c r="K274" i="5"/>
  <c r="K273" i="5"/>
  <c r="K272" i="5"/>
  <c r="I192" i="5"/>
  <c r="K262" i="5"/>
  <c r="O200" i="5"/>
  <c r="O209" i="5" s="1"/>
  <c r="L274" i="5"/>
  <c r="L273" i="5"/>
  <c r="L272" i="5"/>
  <c r="L271" i="5"/>
  <c r="L270" i="5"/>
  <c r="L269" i="5"/>
  <c r="L268" i="5"/>
  <c r="L267" i="5"/>
  <c r="L266" i="5"/>
  <c r="L264" i="5"/>
  <c r="L263" i="5"/>
  <c r="E274" i="5"/>
  <c r="E273" i="5"/>
  <c r="Q272" i="5"/>
  <c r="G276" i="5"/>
  <c r="G277" i="5" s="1"/>
  <c r="S276" i="5"/>
  <c r="E263" i="5"/>
  <c r="E272" i="5"/>
  <c r="I259" i="5"/>
  <c r="I276" i="5" s="1"/>
  <c r="I277" i="5" s="1"/>
  <c r="K264" i="5"/>
  <c r="E266" i="5"/>
  <c r="K267" i="5"/>
  <c r="E268" i="5"/>
  <c r="Q268" i="5"/>
  <c r="K269" i="5"/>
  <c r="E270" i="5"/>
  <c r="K271" i="5"/>
  <c r="Q123" i="5"/>
  <c r="C192" i="5"/>
  <c r="O192" i="5"/>
  <c r="H271" i="5"/>
  <c r="H264" i="5"/>
  <c r="N274" i="5"/>
  <c r="N273" i="5"/>
  <c r="N272" i="5"/>
  <c r="N271" i="5"/>
  <c r="N270" i="5"/>
  <c r="N269" i="5"/>
  <c r="N268" i="5"/>
  <c r="N267" i="5"/>
  <c r="N266" i="5"/>
  <c r="N264" i="5"/>
  <c r="E262" i="5"/>
  <c r="D192" i="5"/>
  <c r="J192" i="5"/>
  <c r="P192" i="5"/>
  <c r="F209" i="5"/>
  <c r="L209" i="5"/>
  <c r="R209" i="5"/>
  <c r="D259" i="5"/>
  <c r="D276" i="5" s="1"/>
  <c r="D277" i="5" s="1"/>
  <c r="J259" i="5"/>
  <c r="J276" i="5" s="1"/>
  <c r="J277" i="5" s="1"/>
  <c r="P259" i="5"/>
  <c r="P276" i="5" s="1"/>
  <c r="B260" i="5"/>
  <c r="H260" i="5"/>
  <c r="H263" i="5" s="1"/>
  <c r="N260" i="5"/>
  <c r="N263" i="5" s="1"/>
  <c r="F192" i="5"/>
  <c r="L192" i="5"/>
  <c r="R192" i="5"/>
  <c r="H209" i="5"/>
  <c r="N209" i="5"/>
  <c r="T262" i="5"/>
  <c r="H262" i="5" l="1"/>
  <c r="R264" i="5"/>
  <c r="P266" i="5"/>
  <c r="H268" i="5"/>
  <c r="P274" i="5"/>
  <c r="Q262" i="5"/>
  <c r="H270" i="5"/>
  <c r="L262" i="5"/>
  <c r="R269" i="5"/>
  <c r="P263" i="5"/>
  <c r="P270" i="5"/>
  <c r="S267" i="5"/>
  <c r="S271" i="5"/>
  <c r="H266" i="5"/>
  <c r="Q273" i="5"/>
  <c r="R271" i="5"/>
  <c r="S263" i="5"/>
  <c r="S273" i="5"/>
  <c r="P277" i="5"/>
  <c r="H267" i="5"/>
  <c r="H273" i="5"/>
  <c r="Q263" i="5"/>
  <c r="Q274" i="5"/>
  <c r="R266" i="5"/>
  <c r="R272" i="5"/>
  <c r="P267" i="5"/>
  <c r="P273" i="5"/>
  <c r="C270" i="5"/>
  <c r="S266" i="5"/>
  <c r="S274" i="5"/>
  <c r="Q277" i="5"/>
  <c r="Q270" i="5"/>
  <c r="R273" i="5"/>
  <c r="P268" i="5"/>
  <c r="S262" i="5"/>
  <c r="S268" i="5"/>
  <c r="H272" i="5"/>
  <c r="P272" i="5"/>
  <c r="H274" i="5"/>
  <c r="Q266" i="5"/>
  <c r="R267" i="5"/>
  <c r="Q267" i="5"/>
  <c r="H269" i="5"/>
  <c r="S277" i="5"/>
  <c r="R268" i="5"/>
  <c r="S264" i="5"/>
  <c r="C269" i="5"/>
  <c r="C271" i="5"/>
  <c r="C273" i="5"/>
  <c r="R276" i="5"/>
  <c r="R277" i="5" s="1"/>
  <c r="C263" i="5"/>
  <c r="C274" i="5"/>
  <c r="C272" i="5"/>
  <c r="C264" i="5"/>
  <c r="C266" i="5"/>
  <c r="C277" i="5"/>
  <c r="C267" i="5"/>
  <c r="N276" i="5"/>
  <c r="N277" i="5" s="1"/>
  <c r="O262" i="5"/>
  <c r="B276" i="5"/>
  <c r="H276" i="5"/>
  <c r="H277" i="5" s="1"/>
  <c r="I262" i="5"/>
  <c r="D262" i="5"/>
  <c r="P262" i="5"/>
  <c r="C262" i="5"/>
  <c r="J262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48" i="3"/>
  <c r="R201" i="3"/>
  <c r="R248" i="3"/>
  <c r="S201" i="3"/>
  <c r="S248" i="3"/>
  <c r="P201" i="3"/>
  <c r="P248" i="3"/>
  <c r="Q201" i="3"/>
  <c r="Q248" i="3"/>
  <c r="U194" i="3"/>
  <c r="B194" i="3"/>
  <c r="B201" i="3" l="1"/>
  <c r="B248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58" i="5" l="1"/>
  <c r="C175" i="3"/>
  <c r="C246" i="3"/>
  <c r="B273" i="5" l="1"/>
  <c r="B267" i="5"/>
  <c r="B272" i="5"/>
  <c r="B266" i="5"/>
  <c r="B271" i="5"/>
  <c r="B264" i="5"/>
  <c r="B270" i="5"/>
  <c r="B262" i="5"/>
  <c r="B269" i="5"/>
  <c r="B274" i="5"/>
  <c r="B268" i="5"/>
  <c r="B263" i="5"/>
  <c r="B277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46" i="3" l="1"/>
  <c r="S249" i="3" s="1"/>
  <c r="R246" i="3"/>
  <c r="R249" i="3" s="1"/>
  <c r="Q246" i="3"/>
  <c r="Q249" i="3" s="1"/>
  <c r="P246" i="3"/>
  <c r="P249" i="3" s="1"/>
  <c r="O246" i="3"/>
  <c r="O249" i="3" s="1"/>
  <c r="N246" i="3"/>
  <c r="N249" i="3" s="1"/>
  <c r="M246" i="3"/>
  <c r="M249" i="3" s="1"/>
  <c r="L246" i="3"/>
  <c r="L249" i="3" s="1"/>
  <c r="K246" i="3"/>
  <c r="K249" i="3" s="1"/>
  <c r="J246" i="3"/>
  <c r="J249" i="3" s="1"/>
  <c r="I246" i="3"/>
  <c r="I249" i="3" s="1"/>
  <c r="H246" i="3"/>
  <c r="H249" i="3" s="1"/>
  <c r="G246" i="3"/>
  <c r="G249" i="3" s="1"/>
  <c r="F246" i="3"/>
  <c r="F249" i="3" s="1"/>
  <c r="E246" i="3"/>
  <c r="E249" i="3" s="1"/>
  <c r="D246" i="3"/>
  <c r="D249" i="3" s="1"/>
  <c r="C249" i="3"/>
  <c r="B246" i="3"/>
  <c r="B249" i="3" s="1"/>
  <c r="S259" i="3" l="1"/>
  <c r="R259" i="3"/>
  <c r="Q259" i="3"/>
  <c r="P259" i="3"/>
  <c r="O259" i="3"/>
  <c r="N259" i="3"/>
  <c r="M259" i="3"/>
  <c r="L259" i="3"/>
  <c r="K259" i="3"/>
  <c r="J259" i="3"/>
  <c r="I259" i="3"/>
  <c r="H259" i="3"/>
  <c r="G259" i="3"/>
  <c r="F259" i="3"/>
  <c r="E259" i="3"/>
  <c r="D259" i="3"/>
  <c r="C259" i="3"/>
  <c r="B259" i="3"/>
  <c r="B261" i="3" l="1"/>
  <c r="B262" i="3" s="1"/>
  <c r="D261" i="3"/>
  <c r="D262" i="3" s="1"/>
  <c r="F261" i="3"/>
  <c r="F262" i="3" s="1"/>
  <c r="H261" i="3"/>
  <c r="H262" i="3" s="1"/>
  <c r="J261" i="3"/>
  <c r="J262" i="3" s="1"/>
  <c r="L261" i="3"/>
  <c r="L262" i="3" s="1"/>
  <c r="N261" i="3"/>
  <c r="N262" i="3" s="1"/>
  <c r="P261" i="3"/>
  <c r="P262" i="3" s="1"/>
  <c r="R261" i="3"/>
  <c r="R262" i="3" s="1"/>
  <c r="E255" i="3"/>
  <c r="E258" i="3"/>
  <c r="E257" i="3"/>
  <c r="E256" i="3"/>
  <c r="E254" i="3"/>
  <c r="E253" i="3"/>
  <c r="E252" i="3"/>
  <c r="E251" i="3"/>
  <c r="G255" i="3"/>
  <c r="G258" i="3"/>
  <c r="G257" i="3"/>
  <c r="G256" i="3"/>
  <c r="G254" i="3"/>
  <c r="G253" i="3"/>
  <c r="G252" i="3"/>
  <c r="G251" i="3"/>
  <c r="K255" i="3"/>
  <c r="K258" i="3"/>
  <c r="K257" i="3"/>
  <c r="K256" i="3"/>
  <c r="K254" i="3"/>
  <c r="K253" i="3"/>
  <c r="K252" i="3"/>
  <c r="K251" i="3"/>
  <c r="M255" i="3"/>
  <c r="M258" i="3"/>
  <c r="M257" i="3"/>
  <c r="M256" i="3"/>
  <c r="M254" i="3"/>
  <c r="M253" i="3"/>
  <c r="M252" i="3"/>
  <c r="M251" i="3"/>
  <c r="Q255" i="3"/>
  <c r="Q258" i="3"/>
  <c r="Q257" i="3"/>
  <c r="Q256" i="3"/>
  <c r="Q254" i="3"/>
  <c r="Q253" i="3"/>
  <c r="Q252" i="3"/>
  <c r="Q251" i="3"/>
  <c r="S255" i="3"/>
  <c r="S258" i="3"/>
  <c r="S257" i="3"/>
  <c r="S256" i="3"/>
  <c r="S254" i="3"/>
  <c r="S253" i="3"/>
  <c r="S252" i="3"/>
  <c r="S251" i="3"/>
  <c r="B255" i="3"/>
  <c r="B258" i="3"/>
  <c r="B257" i="3"/>
  <c r="B256" i="3"/>
  <c r="B254" i="3"/>
  <c r="B253" i="3"/>
  <c r="B252" i="3"/>
  <c r="B251" i="3"/>
  <c r="D255" i="3"/>
  <c r="D258" i="3"/>
  <c r="D257" i="3"/>
  <c r="D256" i="3"/>
  <c r="D254" i="3"/>
  <c r="D253" i="3"/>
  <c r="D252" i="3"/>
  <c r="D251" i="3"/>
  <c r="F255" i="3"/>
  <c r="F258" i="3"/>
  <c r="F257" i="3"/>
  <c r="F256" i="3"/>
  <c r="F254" i="3"/>
  <c r="F253" i="3"/>
  <c r="F252" i="3"/>
  <c r="F251" i="3"/>
  <c r="H255" i="3"/>
  <c r="H258" i="3"/>
  <c r="H257" i="3"/>
  <c r="H256" i="3"/>
  <c r="H254" i="3"/>
  <c r="H253" i="3"/>
  <c r="H252" i="3"/>
  <c r="H251" i="3"/>
  <c r="J255" i="3"/>
  <c r="J258" i="3"/>
  <c r="J257" i="3"/>
  <c r="J256" i="3"/>
  <c r="J254" i="3"/>
  <c r="J253" i="3"/>
  <c r="J252" i="3"/>
  <c r="J251" i="3"/>
  <c r="L255" i="3"/>
  <c r="L258" i="3"/>
  <c r="L257" i="3"/>
  <c r="L256" i="3"/>
  <c r="L254" i="3"/>
  <c r="L253" i="3"/>
  <c r="L252" i="3"/>
  <c r="L251" i="3"/>
  <c r="N255" i="3"/>
  <c r="N258" i="3"/>
  <c r="N257" i="3"/>
  <c r="N256" i="3"/>
  <c r="N254" i="3"/>
  <c r="N253" i="3"/>
  <c r="N252" i="3"/>
  <c r="N251" i="3"/>
  <c r="P255" i="3"/>
  <c r="P258" i="3"/>
  <c r="P257" i="3"/>
  <c r="P256" i="3"/>
  <c r="P254" i="3"/>
  <c r="P253" i="3"/>
  <c r="P252" i="3"/>
  <c r="P251" i="3"/>
  <c r="R255" i="3"/>
  <c r="R258" i="3"/>
  <c r="R257" i="3"/>
  <c r="R256" i="3"/>
  <c r="R254" i="3"/>
  <c r="R253" i="3"/>
  <c r="R252" i="3"/>
  <c r="R251" i="3"/>
  <c r="C261" i="3"/>
  <c r="C262" i="3" s="1"/>
  <c r="E261" i="3"/>
  <c r="E262" i="3" s="1"/>
  <c r="G261" i="3"/>
  <c r="G262" i="3" s="1"/>
  <c r="I261" i="3"/>
  <c r="I262" i="3" s="1"/>
  <c r="K261" i="3"/>
  <c r="K262" i="3" s="1"/>
  <c r="M261" i="3"/>
  <c r="M262" i="3" s="1"/>
  <c r="O261" i="3"/>
  <c r="O262" i="3" s="1"/>
  <c r="Q261" i="3"/>
  <c r="Q262" i="3" s="1"/>
  <c r="S261" i="3"/>
  <c r="S262" i="3" s="1"/>
  <c r="C255" i="3"/>
  <c r="C258" i="3"/>
  <c r="C257" i="3"/>
  <c r="C256" i="3"/>
  <c r="C254" i="3"/>
  <c r="C253" i="3"/>
  <c r="C252" i="3"/>
  <c r="C251" i="3"/>
  <c r="I255" i="3"/>
  <c r="I258" i="3"/>
  <c r="I257" i="3"/>
  <c r="I256" i="3"/>
  <c r="I254" i="3"/>
  <c r="I253" i="3"/>
  <c r="I252" i="3"/>
  <c r="I251" i="3"/>
  <c r="O255" i="3"/>
  <c r="O258" i="3"/>
  <c r="O257" i="3"/>
  <c r="O256" i="3"/>
  <c r="O254" i="3"/>
  <c r="O253" i="3"/>
  <c r="O252" i="3"/>
  <c r="O251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47" i="3" l="1"/>
  <c r="T248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48" i="3" l="1"/>
  <c r="U247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<sst xmlns="http://schemas.openxmlformats.org/spreadsheetml/2006/main" count="669" uniqueCount="332">
  <si>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</si>
  <si>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</si>
  <si>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</si>
  <si>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</si>
  <si>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</si>
  <si>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</si>
  <si>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</si>
  <si>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</si>
  <si>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</si>
  <si>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</si>
  <si>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</si>
  <si>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</si>
  <si>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</si>
  <si>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</si>
  <si>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</si>
  <si>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</si>
  <si>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</si>
  <si>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</si>
  <si>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</si>
  <si>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</si>
  <si>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</si>
  <si>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</si>
  <si>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</si>
  <si>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</si>
  <si>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</si>
  <si>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</si>
  <si>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</si>
  <si>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</si>
  <si>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</si>
  <si>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</si>
  <si>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</si>
  <si>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</si>
  <si>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</si>
  <si>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</si>
  <si>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</si>
  <si>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</si>
  <si>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</si>
  <si>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</si>
  <si>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</si>
  <si>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</si>
  <si>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</si>
  <si>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</si>
  <si>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</si>
  <si>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</si>
  <si>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</si>
  <si>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</si>
  <si>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</si>
  <si>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</si>
  <si>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</si>
  <si>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</si>
  <si>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</si>
  <si>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</si>
  <si>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</si>
  <si>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</si>
  <si>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</si>
  <si>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</si>
  <si>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</si>
  <si>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</si>
  <si>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</si>
  <si>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</si>
  <si>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</si>
  <si>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</si>
  <si>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</si>
  <si>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</si>
  <si>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</si>
  <si>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</si>
  <si>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</si>
  <si>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</si>
  <si>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</si>
  <si>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</si>
  <si>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</si>
  <si>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</si>
  <si>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</si>
  <si>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</si>
  <si>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</si>
  <si>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</si>
  <si>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</si>
  <si>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</si>
  <si>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</si>
  <si>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</si>
  <si>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</si>
  <si>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</si>
  <si>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</si>
  <si>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</si>
  <si>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</si>
  <si>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</si>
  <si>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</si>
  <si>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</si>
  <si>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</si>
  <si>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</si>
  <si>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</si>
  <si>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</si>
  <si>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</si>
  <si>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</si>
  <si>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</si>
  <si>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</si>
  <si>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</si>
  <si>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</si>
  <si>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</si>
  <si>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</si>
  <si>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</si>
  <si>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</si>
  <si>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</si>
  <si>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</si>
  <si>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</si>
  <si>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</si>
  <si>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</si>
  <si>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</si>
  <si>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</si>
  <si>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</si>
  <si>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</si>
  <si>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</si>
  <si>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</si>
  <si>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</si>
  <si>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</si>
  <si>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</si>
  <si>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</si>
  <si>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</si>
  <si>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</si>
  <si>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</si>
  <si>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</si>
  <si>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</si>
  <si>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</si>
  <si>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</si>
  <si>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</si>
  <si>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</si>
  <si>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</si>
  <si>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</si>
  <si>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</si>
  <si>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</si>
  <si>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</si>
  <si>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</si>
  <si>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</si>
  <si>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</si>
  <si>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</si>
  <si>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</si>
  <si>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</si>
  <si>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</si>
  <si>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</si>
  <si>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</si>
  <si>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</si>
  <si>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</si>
  <si>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</si>
  <si>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</si>
  <si>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</si>
  <si>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</si>
  <si>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</si>
  <si>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</si>
  <si>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</si>
  <si>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</si>
  <si>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</si>
  <si>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</si>
  <si>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</si>
  <si>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</si>
  <si>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</si>
  <si>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</si>
  <si>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</si>
  <si>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</si>
  <si>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</si>
  <si>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</si>
  <si>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</si>
  <si>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</si>
  <si>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</si>
  <si>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</si>
  <si>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</si>
  <si>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</si>
  <si>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</si>
  <si>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</si>
  <si>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</si>
  <si>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</si>
  <si>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</si>
  <si>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</si>
  <si>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</si>
  <si>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</si>
  <si>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</si>
  <si>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</si>
  <si>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</si>
  <si>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</si>
  <si>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</si>
  <si>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</si>
  <si>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</si>
  <si>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</si>
  <si>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</si>
  <si>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</si>
  <si>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</si>
  <si>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</si>
  <si>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</si>
  <si>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</si>
  <si>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</si>
  <si>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</si>
  <si>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</si>
  <si>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</si>
  <si>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</si>
  <si>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</si>
  <si>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</si>
  <si>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</si>
  <si>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</si>
  <si>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</si>
  <si>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</si>
  <si>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</si>
  <si>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</si>
  <si>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</si>
  <si>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</si>
  <si>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</si>
  <si>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</si>
  <si>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</si>
  <si>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</si>
  <si>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</si>
  <si>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</si>
  <si>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</si>
  <si>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</si>
  <si>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</si>
  <si>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</si>
  <si>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</si>
  <si>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</si>
  <si>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</si>
  <si>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</si>
  <si>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</si>
  <si>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</si>
  <si>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</si>
  <si>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</si>
  <si>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</si>
  <si>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</si>
  <si>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</si>
  <si>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</si>
  <si>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</si>
  <si>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</si>
  <si>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</si>
  <si>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</si>
  <si>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</si>
  <si>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</si>
  <si>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</si>
  <si>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</si>
  <si>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</si>
  <si>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</si>
  <si>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</si>
  <si>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</si>
  <si>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</si>
  <si>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</si>
  <si>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</si>
  <si>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</si>
  <si>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</si>
  <si>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</si>
  <si>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</si>
  <si>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</si>
  <si>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</si>
  <si>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</si>
  <si>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</si>
  <si>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</si>
  <si>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</si>
  <si>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</si>
  <si>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</si>
  <si>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</si>
  <si>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</si>
  <si>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</si>
  <si>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</si>
  <si>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</si>
  <si>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</si>
  <si>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</si>
  <si>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</si>
  <si>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</si>
  <si>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</si>
  <si>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</si>
  <si>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</si>
  <si>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</si>
  <si>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</si>
  <si>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</si>
  <si>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</si>
  <si>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</si>
  <si>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</si>
  <si>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</si>
  <si>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</si>
  <si>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</si>
  <si>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</si>
  <si>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</si>
  <si>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</si>
  <si>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</si>
  <si>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</si>
  <si>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</si>
  <si>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</si>
  <si>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</si>
  <si>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</si>
  <si>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</si>
  <si>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</si>
  <si>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</si>
  <si>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</si>
  <si>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</si>
  <si>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</si>
  <si>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</si>
  <si>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</si>
  <si>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</si>
  <si>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</si>
  <si>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</si>
  <si>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</si>
  <si>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</si>
  <si>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</si>
  <si>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</si>
  <si>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</si>
  <si>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</si>
  <si>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</si>
  <si>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</si>
  <si>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</si>
  <si>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</si>
  <si>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</si>
  <si>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</si>
  <si>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</si>
  <si>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</si>
  <si>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</si>
  <si>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</si>
  <si>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</si>
  <si>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</si>
  <si>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</si>
  <si>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19년대비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</si>
  <si>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</si>
  <si>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</si>
  <si>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</si>
  <si>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</si>
  <si>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</si>
  <si>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</si>
  <si>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20년동분기대비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</si>
  <si>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</si>
  <si>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</si>
  <si>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</si>
  <si>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</si>
  <si>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</si>
  <si>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2020년 2분기 건설수주액분석</t>
    <phoneticPr fontId="13" type="noConversion"/>
  </si>
  <si>
    <t>2021년 7월 건설수주액분석</t>
    <phoneticPr fontId="13" type="noConversion"/>
  </si>
  <si>
    <t>연도별 7월 누계수주액 분석</t>
    <phoneticPr fontId="13" type="noConversion"/>
  </si>
  <si>
    <t>2021. 7</t>
  </si>
  <si>
    <t>21.7월누적</t>
    <phoneticPr fontId="12" type="noConversion"/>
  </si>
  <si>
    <t>20.7월 누적</t>
    <phoneticPr fontId="12" type="noConversion"/>
  </si>
  <si>
    <t>19.7월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</si>
</sst>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18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79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79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79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178" fontId="17" fillId="11" borderId="68" xfId="5" applyNumberFormat="1" applyFont="1" applyFill="1" applyBorder="1" applyAlignment="1">
      <alignment horizontal="right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78" fontId="7" fillId="11" borderId="68" xfId="5" applyNumberFormat="1" applyFont="1" applyFill="1" applyBorder="1" applyAlignment="1">
      <alignment horizontal="right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04"/>
  <sheetViews>
    <sheetView tabSelected="1" zoomScale="115" zoomScaleNormal="115" zoomScaleSheetLayoutView="70" workbookViewId="0">
      <pane ySplit="5" topLeftCell="A213" activePane="bottomLeft" state="frozen"/>
      <selection pane="bottomLeft" activeCell="W248" sqref="W248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515" t="s">
        <v>326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12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13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14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t="17.25" hidden="1" thickTop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t="17.25" hidden="1" thickTop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t="17.25" hidden="1" thickTop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t="17.25" hidden="1" thickTop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t="17.25" hidden="1" thickTop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t="17.25" hidden="1" thickTop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t="17.25" hidden="1" thickTop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t="17.25" hidden="1" thickTop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t="17.25" hidden="1" thickTop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t="17.25" hidden="1" thickTop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t="17.25" hidden="1" thickTop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t="17.25" hidden="1" thickTop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t="17.25" hidden="1" thickTop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t="17.25" hidden="1" thickTop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t="17.25" hidden="1" thickTop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t="17.25" hidden="1" thickTop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t="17.25" hidden="1" thickTop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t="17.25" hidden="1" thickTop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t="17.25" hidden="1" thickTop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t="17.25" hidden="1" thickTop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t="17.25" hidden="1" thickTop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t="17.25" hidden="1" thickTop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t="17.25" hidden="1" thickTop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t="17.25" hidden="1" thickTop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t="17.25" hidden="1" thickTop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t="17.25" hidden="1" thickTop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t="17.25" hidden="1" thickTop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t="17.25" hidden="1" thickTop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t="17.25" hidden="1" thickTop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t="17.25" hidden="1" thickTop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t="17.25" hidden="1" thickTop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t="17.25" hidden="1" thickTop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t="17.25" hidden="1" thickTop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t="17.25" hidden="1" thickTop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t="17.25" hidden="1" thickTop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t="17.25" hidden="1" thickTop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t="17.25" hidden="1" thickTop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t="17.25" hidden="1" thickTop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t="17.25" hidden="1" thickTop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t="17.25" hidden="1" thickTop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t="17.25" hidden="1" thickTop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t="17.25" hidden="1" thickTop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t="17.25" hidden="1" thickTop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t="17.25" hidden="1" thickTop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t="17.25" hidden="1" thickTop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t="17.25" hidden="1" thickTop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t="17.25" hidden="1" thickTop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t="17.25" hidden="1" thickTop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t="17.25" hidden="1" thickTop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t="17.25" hidden="1" thickTop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t="17.25" hidden="1" thickTop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t="17.25" hidden="1" thickTop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t="17.25" hidden="1" thickTop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t="17.25" hidden="1" thickTop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t="17.25" hidden="1" thickTop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t="17.25" hidden="1" thickTop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t="17.25" hidden="1" thickTop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t="17.25" hidden="1" thickTop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t="17.25" hidden="1" thickTop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t="17.25" hidden="1" thickTop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t="17.25" hidden="1" thickTop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t="17.25" hidden="1" thickTop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t="17.25" hidden="1" thickTop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t="17.25" hidden="1" thickTop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t="17.25" hidden="1" thickTop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t="17.25" hidden="1" thickTop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t="17.25" hidden="1" thickTop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t="17.25" hidden="1" thickTop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t="17.25" hidden="1" thickTop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t="17.25" hidden="1" thickTop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t="17.25" hidden="1" thickTop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t="17.25" hidden="1" thickTop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t="17.25" hidden="1" thickTop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t="17.25" hidden="1" thickTop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t="17.25" hidden="1" thickTop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t="17.25" hidden="1" thickTop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t="17.25" hidden="1" thickTop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t="17.25" hidden="1" thickTop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t="17.25" hidden="1" thickTop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t="17.25" hidden="1" thickTop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t="17.25" hidden="1" thickTop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t="17.25" hidden="1" thickTop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t="17.25" hidden="1" thickTop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t="17.25" hidden="1" thickTop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t="17.25" hidden="1" thickTop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t="17.25" hidden="1" thickTop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t="17.25" hidden="1" thickTop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t="17.25" hidden="1" thickTop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t="17.25" hidden="1" thickTop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t="17.25" hidden="1" thickTop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t="17.25" hidden="1" thickTop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4" ht="17.25" hidden="1" thickTop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4" ht="17.25" hidden="1" thickTop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4" ht="17.25" hidden="1" thickTop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4" ht="17.25" hidden="1" thickTop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4" s="101" customFormat="1" ht="17.25" hidden="1" thickTop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4" s="101" customFormat="1" ht="17.25" hidden="1" thickTop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4" ht="17.25" hidden="1" thickTop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X135" s="89"/>
    </row>
    <row r="136" spans="1:24" ht="17.25" hidden="1" thickTop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4" ht="17.25" hidden="1" thickTop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4" ht="17.25" hidden="1" thickTop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4" ht="17.25" hidden="1" thickTop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4" ht="17.25" hidden="1" thickTop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4" ht="17.25" hidden="1" thickTop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4" ht="17.25" hidden="1" thickTop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4" ht="17.25" hidden="1" thickTop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4" ht="17.25" hidden="1" thickTop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4" ht="17.25" hidden="1" thickTop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4" s="101" customFormat="1" ht="17.25" hidden="1" thickTop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4" s="101" customFormat="1" ht="17.25" hidden="1" thickTop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4" ht="17.25" hidden="1" thickTop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X148" s="89"/>
    </row>
    <row r="149" spans="1:24" ht="17.25" hidden="1" thickTop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4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4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4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4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4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4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4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4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4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4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4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X160" s="163"/>
    </row>
    <row r="161" spans="1:24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X161" s="174"/>
    </row>
    <row r="162" spans="1:24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X162" s="167"/>
    </row>
    <row r="163" spans="1:24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X163" s="150"/>
    </row>
    <row r="164" spans="1:24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X164" s="163"/>
    </row>
    <row r="165" spans="1:24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X165" s="174"/>
    </row>
    <row r="166" spans="1:24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X166" s="174"/>
    </row>
    <row r="167" spans="1:24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X167" s="163"/>
    </row>
    <row r="168" spans="1:24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X168" s="355"/>
    </row>
    <row r="169" spans="1:24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X169" s="174"/>
    </row>
    <row r="170" spans="1:24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X170" s="174"/>
    </row>
    <row r="171" spans="1:24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X171" s="174"/>
    </row>
    <row r="172" spans="1:24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X172" s="163"/>
    </row>
    <row r="173" spans="1:24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X173" s="163"/>
    </row>
    <row r="174" spans="1:24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X174" s="355"/>
    </row>
    <row r="175" spans="1:24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X175" s="163"/>
    </row>
    <row r="176" spans="1:24" s="156" customFormat="1" ht="18" hidden="1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X176" s="163"/>
    </row>
    <row r="177" spans="1:24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X177" s="355"/>
    </row>
    <row r="178" spans="1:24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X178" s="163"/>
    </row>
    <row r="179" spans="1:24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X179" s="163"/>
    </row>
    <row r="180" spans="1:24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X180" s="355"/>
    </row>
    <row r="181" spans="1:24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X181" s="355"/>
    </row>
    <row r="182" spans="1:24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X182" s="163"/>
    </row>
    <row r="183" spans="1:24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X183" s="174"/>
    </row>
    <row r="184" spans="1:24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X184" s="163"/>
    </row>
    <row r="185" spans="1:24" s="149" customFormat="1" ht="18" hidden="1" customHeight="1">
      <c r="A185" s="467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8">
        <v>44724</v>
      </c>
      <c r="T185" s="148"/>
      <c r="U185" s="147"/>
      <c r="X185" s="150"/>
    </row>
    <row r="186" spans="1:24" s="452" customFormat="1" ht="18" hidden="1" customHeight="1">
      <c r="A186" s="46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5"/>
      <c r="U186" s="466"/>
      <c r="X186" s="453"/>
    </row>
    <row r="187" spans="1:24" s="452" customFormat="1" ht="18" hidden="1" customHeight="1">
      <c r="A187" s="462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5"/>
      <c r="U187" s="466"/>
      <c r="X187" s="453"/>
    </row>
    <row r="188" spans="1:24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X188" s="163"/>
    </row>
    <row r="189" spans="1:24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X189" s="163"/>
    </row>
    <row r="190" spans="1:24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X190" s="163"/>
    </row>
    <row r="191" spans="1:24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X191" s="163"/>
    </row>
    <row r="192" spans="1:24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X192" s="163"/>
    </row>
    <row r="193" spans="1:24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X193" s="163"/>
    </row>
    <row r="194" spans="1:24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X194" s="163"/>
    </row>
    <row r="195" spans="1:24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X195" s="163"/>
    </row>
    <row r="196" spans="1:24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X196" s="163"/>
    </row>
    <row r="197" spans="1:24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X197" s="163"/>
    </row>
    <row r="198" spans="1:24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X198" s="163"/>
    </row>
    <row r="199" spans="1:24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X199" s="163"/>
    </row>
    <row r="200" spans="1:24" s="149" customFormat="1" ht="18" hidden="1" customHeight="1">
      <c r="A200" s="500" t="s">
        <v>218</v>
      </c>
      <c r="B200" s="446">
        <v>224237</v>
      </c>
      <c r="C200" s="446">
        <v>95935</v>
      </c>
      <c r="D200" s="481">
        <v>53030</v>
      </c>
      <c r="E200" s="481">
        <v>1015</v>
      </c>
      <c r="F200" s="481">
        <v>42904</v>
      </c>
      <c r="G200" s="481">
        <v>26483</v>
      </c>
      <c r="H200" s="481">
        <v>16421</v>
      </c>
      <c r="I200" s="481">
        <v>128303</v>
      </c>
      <c r="J200" s="481">
        <v>22227</v>
      </c>
      <c r="K200" s="481">
        <v>15087</v>
      </c>
      <c r="L200" s="481">
        <v>106076</v>
      </c>
      <c r="M200" s="481">
        <v>60495</v>
      </c>
      <c r="N200" s="481">
        <v>45581</v>
      </c>
      <c r="O200" s="481">
        <v>75257</v>
      </c>
      <c r="P200" s="481">
        <v>16102</v>
      </c>
      <c r="Q200" s="481">
        <v>148980</v>
      </c>
      <c r="R200" s="481">
        <v>86978</v>
      </c>
      <c r="S200" s="482">
        <v>62002</v>
      </c>
      <c r="T200" s="463"/>
      <c r="U200" s="446"/>
      <c r="X200" s="150"/>
    </row>
    <row r="201" spans="1:24" s="354" customFormat="1" ht="18" customHeight="1" thickTop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X201" s="355"/>
    </row>
    <row r="202" spans="1:24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X202" s="163"/>
    </row>
    <row r="203" spans="1:24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X203" s="163"/>
    </row>
    <row r="204" spans="1:24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X204" s="163"/>
    </row>
    <row r="205" spans="1:24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X205" s="163"/>
    </row>
    <row r="206" spans="1:24" s="156" customFormat="1" ht="18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X206" s="163"/>
    </row>
    <row r="207" spans="1:24" s="156" customFormat="1" ht="18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X207" s="163"/>
    </row>
    <row r="208" spans="1:24" s="149" customFormat="1" ht="18" customHeight="1">
      <c r="A208" s="498" t="s">
        <v>226</v>
      </c>
      <c r="B208" s="446">
        <v>103291.68269506968</v>
      </c>
      <c r="C208" s="481">
        <v>26836.94</v>
      </c>
      <c r="D208" s="481">
        <v>12674.39</v>
      </c>
      <c r="E208" s="481">
        <v>598.71</v>
      </c>
      <c r="F208" s="481">
        <v>14162.55</v>
      </c>
      <c r="G208" s="481">
        <v>6054.9</v>
      </c>
      <c r="H208" s="481">
        <v>8107.65</v>
      </c>
      <c r="I208" s="481">
        <v>76454.742695069697</v>
      </c>
      <c r="J208" s="481">
        <v>8362.2768959554778</v>
      </c>
      <c r="K208" s="481">
        <v>2531.02</v>
      </c>
      <c r="L208" s="481">
        <v>68092.465799114216</v>
      </c>
      <c r="M208" s="481">
        <v>30521.842459997089</v>
      </c>
      <c r="N208" s="481">
        <v>37570.623339117126</v>
      </c>
      <c r="O208" s="481">
        <v>21036.666895955481</v>
      </c>
      <c r="P208" s="481">
        <v>3129.73</v>
      </c>
      <c r="Q208" s="481">
        <v>82255.015799114219</v>
      </c>
      <c r="R208" s="481">
        <v>36576.742459997091</v>
      </c>
      <c r="S208" s="482">
        <v>45678.273339117135</v>
      </c>
      <c r="T208" s="463"/>
      <c r="U208" s="446"/>
      <c r="X208" s="150"/>
    </row>
    <row r="209" spans="1:24" s="156" customFormat="1" ht="18" customHeight="1">
      <c r="A209" s="431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X209" s="163"/>
    </row>
    <row r="210" spans="1:24" s="156" customFormat="1" ht="18" customHeight="1">
      <c r="A210" s="431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X210" s="163"/>
    </row>
    <row r="211" spans="1:24" s="156" customFormat="1" ht="18" customHeight="1">
      <c r="A211" s="431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X211" s="163"/>
    </row>
    <row r="212" spans="1:24" s="156" customFormat="1" ht="18" customHeight="1">
      <c r="A212" s="431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X212" s="163"/>
    </row>
    <row r="213" spans="1:24" s="156" customFormat="1" ht="18" customHeight="1">
      <c r="A213" s="431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X213" s="163"/>
    </row>
    <row r="214" spans="1:24" s="156" customFormat="1" ht="18" customHeight="1">
      <c r="A214" s="295" t="s">
        <v>295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0">
        <f t="shared" si="14"/>
        <v>0</v>
      </c>
      <c r="U214" s="402">
        <f t="shared" si="14"/>
        <v>0</v>
      </c>
      <c r="X214" s="163"/>
    </row>
    <row r="215" spans="1:24" s="156" customFormat="1" ht="18" customHeight="1">
      <c r="A215" s="431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X215" s="163"/>
    </row>
    <row r="216" spans="1:24" s="156" customFormat="1" ht="18" customHeight="1">
      <c r="A216" s="431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X216" s="163"/>
    </row>
    <row r="217" spans="1:24" s="156" customFormat="1" ht="18" customHeight="1">
      <c r="A217" s="431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X217" s="163"/>
    </row>
    <row r="218" spans="1:24" s="156" customFormat="1" ht="18" customHeight="1">
      <c r="A218" s="431" t="s">
        <v>299</v>
      </c>
      <c r="B218" s="159">
        <v>96269.756505826706</v>
      </c>
      <c r="C218" s="483">
        <v>24012.86</v>
      </c>
      <c r="D218" s="483">
        <v>15447.48</v>
      </c>
      <c r="E218" s="483">
        <v>1357.69</v>
      </c>
      <c r="F218" s="483">
        <v>8565.3799999999992</v>
      </c>
      <c r="G218" s="483">
        <v>2156.36</v>
      </c>
      <c r="H218" s="483">
        <v>6409.02</v>
      </c>
      <c r="I218" s="483">
        <v>72256.896505826706</v>
      </c>
      <c r="J218" s="483">
        <v>4197.1797522618936</v>
      </c>
      <c r="K218" s="483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X218" s="163"/>
    </row>
    <row r="219" spans="1:24" s="495" customFormat="1" ht="18" customHeight="1">
      <c r="A219" s="431" t="s">
        <v>300</v>
      </c>
      <c r="B219" s="490">
        <v>153019.22476222855</v>
      </c>
      <c r="C219" s="491">
        <v>28120.44</v>
      </c>
      <c r="D219" s="491">
        <v>18857.5</v>
      </c>
      <c r="E219" s="491">
        <v>3271.77</v>
      </c>
      <c r="F219" s="491">
        <v>9262.94</v>
      </c>
      <c r="G219" s="491">
        <v>2130.4299999999998</v>
      </c>
      <c r="H219" s="491">
        <v>7132.51</v>
      </c>
      <c r="I219" s="491">
        <v>124898.78476222856</v>
      </c>
      <c r="J219" s="491">
        <v>8766.7843607673203</v>
      </c>
      <c r="K219" s="491">
        <v>6299.64</v>
      </c>
      <c r="L219" s="492">
        <v>116132.00040146124</v>
      </c>
      <c r="M219" s="492">
        <v>88818.199825997348</v>
      </c>
      <c r="N219" s="492">
        <v>27313.80057546388</v>
      </c>
      <c r="O219" s="492">
        <v>27624.284360767324</v>
      </c>
      <c r="P219" s="492">
        <v>9571.41</v>
      </c>
      <c r="Q219" s="492">
        <v>125394.94040146124</v>
      </c>
      <c r="R219" s="492">
        <v>90948.629825997356</v>
      </c>
      <c r="S219" s="493">
        <v>34446.310575463882</v>
      </c>
      <c r="T219" s="494"/>
      <c r="U219" s="490"/>
      <c r="X219" s="496"/>
    </row>
    <row r="220" spans="1:24" s="495" customFormat="1" ht="18" customHeight="1">
      <c r="A220" s="431" t="s">
        <v>301</v>
      </c>
      <c r="B220" s="490">
        <v>214570.34888169545</v>
      </c>
      <c r="C220" s="491">
        <v>57032.15</v>
      </c>
      <c r="D220" s="491">
        <v>35430.339999999997</v>
      </c>
      <c r="E220" s="491">
        <v>1301.96</v>
      </c>
      <c r="F220" s="491">
        <v>21601.81</v>
      </c>
      <c r="G220" s="491">
        <v>3131.04</v>
      </c>
      <c r="H220" s="491">
        <v>18470.77</v>
      </c>
      <c r="I220" s="491">
        <v>157538.19888169543</v>
      </c>
      <c r="J220" s="491">
        <v>10989.82408578954</v>
      </c>
      <c r="K220" s="491">
        <v>9127.68</v>
      </c>
      <c r="L220" s="492">
        <v>146548.3747959059</v>
      </c>
      <c r="M220" s="492">
        <v>88023.824362438216</v>
      </c>
      <c r="N220" s="492">
        <v>58524.550433467703</v>
      </c>
      <c r="O220" s="492">
        <v>46420.16408578954</v>
      </c>
      <c r="P220" s="492">
        <v>10429.64</v>
      </c>
      <c r="Q220" s="492">
        <v>168150.18479590592</v>
      </c>
      <c r="R220" s="492">
        <v>91154.864362438209</v>
      </c>
      <c r="S220" s="294">
        <v>76995.320433467699</v>
      </c>
      <c r="T220" s="494"/>
      <c r="U220" s="490"/>
      <c r="X220" s="496"/>
    </row>
    <row r="221" spans="1:24" s="506" customFormat="1" ht="18" customHeight="1">
      <c r="A221" s="498" t="s">
        <v>303</v>
      </c>
      <c r="B221" s="502">
        <v>175393.0935308683</v>
      </c>
      <c r="C221" s="503">
        <v>32167.33</v>
      </c>
      <c r="D221" s="503">
        <v>23155.86</v>
      </c>
      <c r="E221" s="503">
        <v>544.76</v>
      </c>
      <c r="F221" s="503">
        <v>9011.4699999999993</v>
      </c>
      <c r="G221" s="503">
        <v>1628.2</v>
      </c>
      <c r="H221" s="503">
        <v>7383.27</v>
      </c>
      <c r="I221" s="503">
        <v>143225.76353086831</v>
      </c>
      <c r="J221" s="503">
        <v>26731.201675381395</v>
      </c>
      <c r="K221" s="503">
        <v>23894.47</v>
      </c>
      <c r="L221" s="504">
        <v>116494.56185548691</v>
      </c>
      <c r="M221" s="504">
        <v>82304.091957413344</v>
      </c>
      <c r="N221" s="504">
        <v>34190.469898073577</v>
      </c>
      <c r="O221" s="504">
        <v>49887.061675381403</v>
      </c>
      <c r="P221" s="504">
        <v>24439.23</v>
      </c>
      <c r="Q221" s="504">
        <v>125506.03185548692</v>
      </c>
      <c r="R221" s="504">
        <v>83932.291957413327</v>
      </c>
      <c r="S221" s="517">
        <v>41573.739898073574</v>
      </c>
      <c r="T221" s="505"/>
      <c r="U221" s="502"/>
      <c r="X221" s="507"/>
    </row>
    <row r="222" spans="1:24" s="495" customFormat="1" ht="18" customHeight="1">
      <c r="A222" s="431" t="s">
        <v>304</v>
      </c>
      <c r="B222" s="490">
        <v>136720.5484097545</v>
      </c>
      <c r="C222" s="491">
        <v>25059.73</v>
      </c>
      <c r="D222" s="491">
        <v>11618.12</v>
      </c>
      <c r="E222" s="491">
        <v>1017.42</v>
      </c>
      <c r="F222" s="491">
        <v>13441.61</v>
      </c>
      <c r="G222" s="491">
        <v>5719.03</v>
      </c>
      <c r="H222" s="491">
        <v>7722.58</v>
      </c>
      <c r="I222" s="491">
        <v>111660.8184097545</v>
      </c>
      <c r="J222" s="491">
        <v>6240.302173854202</v>
      </c>
      <c r="K222" s="491">
        <v>5020</v>
      </c>
      <c r="L222" s="492">
        <v>105420.5162359003</v>
      </c>
      <c r="M222" s="492">
        <v>79161.505315891089</v>
      </c>
      <c r="N222" s="492">
        <v>26259.010920009205</v>
      </c>
      <c r="O222" s="492">
        <v>17858.4221738542</v>
      </c>
      <c r="P222" s="492">
        <v>6037.42</v>
      </c>
      <c r="Q222" s="492">
        <v>118862.1262359003</v>
      </c>
      <c r="R222" s="492">
        <v>84880.535315891088</v>
      </c>
      <c r="S222" s="493">
        <v>33981.590920009206</v>
      </c>
      <c r="T222" s="494"/>
      <c r="U222" s="490"/>
      <c r="X222" s="496"/>
    </row>
    <row r="223" spans="1:24" s="495" customFormat="1" ht="18" customHeight="1">
      <c r="A223" s="431" t="s">
        <v>305</v>
      </c>
      <c r="B223" s="490">
        <v>168809.39298813083</v>
      </c>
      <c r="C223" s="491">
        <v>37401.64</v>
      </c>
      <c r="D223" s="491">
        <v>18068.919999999998</v>
      </c>
      <c r="E223" s="491">
        <v>1358.59</v>
      </c>
      <c r="F223" s="491">
        <v>19332.72</v>
      </c>
      <c r="G223" s="491">
        <v>9590.5</v>
      </c>
      <c r="H223" s="491">
        <v>9742.2199999999993</v>
      </c>
      <c r="I223" s="491">
        <v>131407.75298813084</v>
      </c>
      <c r="J223" s="491">
        <v>16686.540776930364</v>
      </c>
      <c r="K223" s="491">
        <v>10162.61</v>
      </c>
      <c r="L223" s="492">
        <v>114721.21221120049</v>
      </c>
      <c r="M223" s="492">
        <v>69155.216533085317</v>
      </c>
      <c r="N223" s="492">
        <v>45565.99567811517</v>
      </c>
      <c r="O223" s="492">
        <v>34755.460776930362</v>
      </c>
      <c r="P223" s="492">
        <v>11521.2</v>
      </c>
      <c r="Q223" s="492">
        <v>134053.93221120001</v>
      </c>
      <c r="R223" s="492">
        <v>78745.716533085317</v>
      </c>
      <c r="S223" s="493">
        <v>55308.215678115172</v>
      </c>
      <c r="T223" s="494"/>
      <c r="U223" s="490"/>
      <c r="X223" s="496"/>
    </row>
    <row r="224" spans="1:24" s="495" customFormat="1" ht="18" customHeight="1">
      <c r="A224" s="431" t="s">
        <v>307</v>
      </c>
      <c r="B224" s="490">
        <v>146783.60856964035</v>
      </c>
      <c r="C224" s="491">
        <v>32849.08</v>
      </c>
      <c r="D224" s="491">
        <v>19496.400000000001</v>
      </c>
      <c r="E224" s="491">
        <v>4872.54</v>
      </c>
      <c r="F224" s="491">
        <v>13352.68</v>
      </c>
      <c r="G224" s="491">
        <v>6078.68</v>
      </c>
      <c r="H224" s="491">
        <v>7274</v>
      </c>
      <c r="I224" s="491">
        <v>113934.52856964034</v>
      </c>
      <c r="J224" s="491">
        <v>10665.734168657676</v>
      </c>
      <c r="K224" s="491">
        <v>1782.31</v>
      </c>
      <c r="L224" s="492">
        <v>103268.79440098268</v>
      </c>
      <c r="M224" s="492">
        <v>65246.827275307391</v>
      </c>
      <c r="N224" s="492">
        <v>38021.967125675284</v>
      </c>
      <c r="O224" s="492">
        <v>30162.134168657678</v>
      </c>
      <c r="P224" s="492">
        <v>6654.85</v>
      </c>
      <c r="Q224" s="492">
        <v>116621.47440098267</v>
      </c>
      <c r="R224" s="492">
        <v>71325.507275307391</v>
      </c>
      <c r="S224" s="493">
        <v>45295.967125675284</v>
      </c>
      <c r="T224" s="494"/>
      <c r="U224" s="490"/>
      <c r="X224" s="496"/>
    </row>
    <row r="225" spans="1:24" s="495" customFormat="1" ht="18" customHeight="1">
      <c r="A225" s="431" t="s">
        <v>308</v>
      </c>
      <c r="B225" s="490">
        <v>191002.47578631446</v>
      </c>
      <c r="C225" s="491">
        <v>61314.64</v>
      </c>
      <c r="D225" s="491">
        <v>28117.15</v>
      </c>
      <c r="E225" s="491">
        <v>9137.0499999999993</v>
      </c>
      <c r="F225" s="491">
        <v>33197.49</v>
      </c>
      <c r="G225" s="491">
        <v>19310.73</v>
      </c>
      <c r="H225" s="491">
        <v>13886.76</v>
      </c>
      <c r="I225" s="491">
        <v>129687.83578631443</v>
      </c>
      <c r="J225" s="491">
        <v>22867.917872471196</v>
      </c>
      <c r="K225" s="491">
        <v>6577.91</v>
      </c>
      <c r="L225" s="492">
        <v>106819.91791384324</v>
      </c>
      <c r="M225" s="492">
        <v>67121.951623115077</v>
      </c>
      <c r="N225" s="492">
        <v>39697.966290728167</v>
      </c>
      <c r="O225" s="492">
        <v>50985.067872471198</v>
      </c>
      <c r="P225" s="492">
        <v>15714.96</v>
      </c>
      <c r="Q225" s="492">
        <v>140017.40791384326</v>
      </c>
      <c r="R225" s="492">
        <v>86432.681623115073</v>
      </c>
      <c r="S225" s="294">
        <v>53584.726290728169</v>
      </c>
      <c r="T225" s="494"/>
      <c r="U225" s="490"/>
      <c r="X225" s="496"/>
    </row>
    <row r="226" spans="1:24" s="495" customFormat="1" ht="18" customHeight="1">
      <c r="A226" s="431" t="s">
        <v>309</v>
      </c>
      <c r="B226" s="490">
        <v>294856.85925903195</v>
      </c>
      <c r="C226" s="491">
        <v>121912.92</v>
      </c>
      <c r="D226" s="491">
        <v>63951.78</v>
      </c>
      <c r="E226" s="491">
        <v>1330.4570157974167</v>
      </c>
      <c r="F226" s="491">
        <v>57961.14</v>
      </c>
      <c r="G226" s="491">
        <v>37048.35</v>
      </c>
      <c r="H226" s="491">
        <v>20912.79</v>
      </c>
      <c r="I226" s="491">
        <v>172943.93925903193</v>
      </c>
      <c r="J226" s="491">
        <v>17057.511679258714</v>
      </c>
      <c r="K226" s="491">
        <v>6979.6470157974163</v>
      </c>
      <c r="L226" s="492">
        <v>155886.42757977324</v>
      </c>
      <c r="M226" s="492">
        <v>109314.34287869184</v>
      </c>
      <c r="N226" s="492">
        <v>46572.084701081403</v>
      </c>
      <c r="O226" s="492">
        <v>81009.29167925872</v>
      </c>
      <c r="P226" s="492">
        <v>8310.1040315948339</v>
      </c>
      <c r="Q226" s="492">
        <v>213847.56757977323</v>
      </c>
      <c r="R226" s="492">
        <v>146362.69287869183</v>
      </c>
      <c r="S226" s="493">
        <v>67484.874701081397</v>
      </c>
      <c r="T226" s="494"/>
      <c r="U226" s="490"/>
      <c r="X226" s="496"/>
    </row>
    <row r="227" spans="1:24" s="156" customFormat="1" ht="18" customHeight="1">
      <c r="A227" s="295" t="s">
        <v>314</v>
      </c>
      <c r="B227" s="402">
        <f>SUM(B215:B226)</f>
        <v>1940749.8935410336</v>
      </c>
      <c r="C227" s="402">
        <f t="shared" ref="C227:U227" si="15">SUM(C215:C226)</f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80">
        <f t="shared" si="15"/>
        <v>0</v>
      </c>
      <c r="U227" s="402">
        <f t="shared" si="15"/>
        <v>0</v>
      </c>
      <c r="X227" s="163"/>
    </row>
    <row r="228" spans="1:24" s="495" customFormat="1" ht="18" customHeight="1">
      <c r="A228" s="431" t="s">
        <v>311</v>
      </c>
      <c r="B228" s="490">
        <v>148028.12741674576</v>
      </c>
      <c r="C228" s="491">
        <v>45704.9</v>
      </c>
      <c r="D228" s="491">
        <v>34636.5</v>
      </c>
      <c r="E228" s="491">
        <v>885.42</v>
      </c>
      <c r="F228" s="491">
        <v>11068.4</v>
      </c>
      <c r="G228" s="491">
        <v>923.51</v>
      </c>
      <c r="H228" s="491">
        <v>10144.89</v>
      </c>
      <c r="I228" s="491">
        <v>102323.22741674574</v>
      </c>
      <c r="J228" s="491">
        <v>10685.449674484706</v>
      </c>
      <c r="K228" s="491">
        <v>6942.8</v>
      </c>
      <c r="L228" s="492">
        <v>91637.777742261052</v>
      </c>
      <c r="M228" s="492">
        <v>60240.894307233182</v>
      </c>
      <c r="N228" s="492">
        <v>31396.883435027863</v>
      </c>
      <c r="O228" s="492">
        <v>45321.949674484713</v>
      </c>
      <c r="P228" s="492">
        <v>7828.22</v>
      </c>
      <c r="Q228" s="492">
        <v>102706.17774226105</v>
      </c>
      <c r="R228" s="492">
        <v>61164.404307233177</v>
      </c>
      <c r="S228" s="493">
        <v>41541.773435027862</v>
      </c>
      <c r="T228" s="494"/>
      <c r="U228" s="490"/>
      <c r="X228" s="496"/>
    </row>
    <row r="229" spans="1:24" s="495" customFormat="1" ht="18" customHeight="1">
      <c r="A229" s="431" t="s">
        <v>313</v>
      </c>
      <c r="B229" s="490">
        <v>134679.85283867101</v>
      </c>
      <c r="C229" s="491">
        <v>44027.97</v>
      </c>
      <c r="D229" s="491">
        <v>26904.41</v>
      </c>
      <c r="E229" s="491">
        <v>448.31</v>
      </c>
      <c r="F229" s="491">
        <v>17123.560000000001</v>
      </c>
      <c r="G229" s="491">
        <v>1327.91</v>
      </c>
      <c r="H229" s="491">
        <v>15795.65</v>
      </c>
      <c r="I229" s="491">
        <v>90651.882838670703</v>
      </c>
      <c r="J229" s="491">
        <v>8453.608741381242</v>
      </c>
      <c r="K229" s="491">
        <v>4431.3999999999996</v>
      </c>
      <c r="L229" s="492">
        <v>82198.274097289468</v>
      </c>
      <c r="M229" s="492">
        <v>42786.422942030178</v>
      </c>
      <c r="N229" s="492">
        <v>39411.851155259283</v>
      </c>
      <c r="O229" s="492">
        <v>35358.018741381245</v>
      </c>
      <c r="P229" s="492">
        <v>4879.71</v>
      </c>
      <c r="Q229" s="492">
        <v>99321.834097289466</v>
      </c>
      <c r="R229" s="492">
        <v>44114.332942030182</v>
      </c>
      <c r="S229" s="493">
        <v>55207.501155259284</v>
      </c>
      <c r="T229" s="494"/>
      <c r="U229" s="490"/>
      <c r="X229" s="496"/>
    </row>
    <row r="230" spans="1:24" s="495" customFormat="1" ht="18" customHeight="1">
      <c r="A230" s="431" t="s">
        <v>315</v>
      </c>
      <c r="B230" s="490">
        <v>196000.37794788845</v>
      </c>
      <c r="C230" s="491">
        <v>45055.68</v>
      </c>
      <c r="D230" s="491">
        <v>32381.77</v>
      </c>
      <c r="E230" s="491">
        <v>1130.10475815464</v>
      </c>
      <c r="F230" s="491">
        <v>12673.91</v>
      </c>
      <c r="G230" s="491">
        <v>2580.4699999999998</v>
      </c>
      <c r="H230" s="491">
        <v>10093.44</v>
      </c>
      <c r="I230" s="491">
        <v>150944.69794788843</v>
      </c>
      <c r="J230" s="491">
        <v>18062.756246097044</v>
      </c>
      <c r="K230" s="491">
        <v>12154.04475815464</v>
      </c>
      <c r="L230" s="492">
        <v>132881.94170179139</v>
      </c>
      <c r="M230" s="492">
        <v>63413.676628344292</v>
      </c>
      <c r="N230" s="492">
        <v>69468.265073447095</v>
      </c>
      <c r="O230" s="492">
        <v>50444.526246097041</v>
      </c>
      <c r="P230" s="492">
        <v>13284.14951630928</v>
      </c>
      <c r="Q230" s="492">
        <v>145555.8517017914</v>
      </c>
      <c r="R230" s="492">
        <v>65994.146628344286</v>
      </c>
      <c r="S230" s="493">
        <v>79561.705073447098</v>
      </c>
      <c r="T230" s="494"/>
      <c r="U230" s="490"/>
      <c r="X230" s="496"/>
    </row>
    <row r="231" spans="1:24" s="495" customFormat="1" ht="18" customHeight="1">
      <c r="A231" s="431" t="s">
        <v>320</v>
      </c>
      <c r="B231" s="490">
        <v>188476.63056902017</v>
      </c>
      <c r="C231" s="491">
        <v>41661.360000000001</v>
      </c>
      <c r="D231" s="491">
        <v>30435.81</v>
      </c>
      <c r="E231" s="491">
        <v>768.27</v>
      </c>
      <c r="F231" s="491">
        <v>11225.55</v>
      </c>
      <c r="G231" s="491">
        <v>2133.12</v>
      </c>
      <c r="H231" s="491">
        <v>9092.43</v>
      </c>
      <c r="I231" s="491">
        <v>146815.27056902018</v>
      </c>
      <c r="J231" s="491">
        <v>12378.165718701981</v>
      </c>
      <c r="K231" s="491">
        <v>3704.11</v>
      </c>
      <c r="L231" s="492">
        <v>134437.1048503182</v>
      </c>
      <c r="M231" s="492">
        <v>75959.94459491114</v>
      </c>
      <c r="N231" s="492">
        <v>58477.160255407071</v>
      </c>
      <c r="O231" s="492">
        <v>42813.975718701986</v>
      </c>
      <c r="P231" s="492">
        <v>4472.38</v>
      </c>
      <c r="Q231" s="492">
        <v>145662.65485031821</v>
      </c>
      <c r="R231" s="492">
        <v>78093.064594911135</v>
      </c>
      <c r="S231" s="493">
        <v>67569.590255407064</v>
      </c>
      <c r="T231" s="494"/>
      <c r="U231" s="490"/>
      <c r="X231" s="496"/>
    </row>
    <row r="232" spans="1:24" s="495" customFormat="1" ht="18" customHeight="1">
      <c r="A232" s="431" t="s">
        <v>321</v>
      </c>
      <c r="B232" s="490">
        <v>164954.58904236046</v>
      </c>
      <c r="C232" s="491">
        <v>45330.68</v>
      </c>
      <c r="D232" s="491">
        <v>31395.07</v>
      </c>
      <c r="E232" s="491">
        <v>1216.1806970230787</v>
      </c>
      <c r="F232" s="491">
        <v>13935.61</v>
      </c>
      <c r="G232" s="491">
        <v>2811.05</v>
      </c>
      <c r="H232" s="491">
        <v>11124.56</v>
      </c>
      <c r="I232" s="491">
        <v>119623.90904236046</v>
      </c>
      <c r="J232" s="491">
        <v>11620.377780324678</v>
      </c>
      <c r="K232" s="491">
        <v>3974.0206970230788</v>
      </c>
      <c r="L232" s="492">
        <v>108003.53126203577</v>
      </c>
      <c r="M232" s="492">
        <v>51249.988178494532</v>
      </c>
      <c r="N232" s="492">
        <v>56753.543083541255</v>
      </c>
      <c r="O232" s="492">
        <v>43015.447780324677</v>
      </c>
      <c r="P232" s="492">
        <v>5190.2013940461575</v>
      </c>
      <c r="Q232" s="492">
        <v>121939.14126203577</v>
      </c>
      <c r="R232" s="492">
        <v>54061.038178494535</v>
      </c>
      <c r="S232" s="493">
        <v>67878.103083541238</v>
      </c>
      <c r="T232" s="494"/>
      <c r="U232" s="490"/>
      <c r="X232" s="496"/>
    </row>
    <row r="233" spans="1:24" s="495" customFormat="1" ht="18" customHeight="1">
      <c r="A233" s="431" t="s">
        <v>322</v>
      </c>
      <c r="B233" s="490">
        <v>197289.92779131504</v>
      </c>
      <c r="C233" s="491">
        <v>45780.11</v>
      </c>
      <c r="D233" s="491">
        <v>29794.68</v>
      </c>
      <c r="E233" s="491">
        <v>653.59796332342023</v>
      </c>
      <c r="F233" s="491">
        <v>15985.43</v>
      </c>
      <c r="G233" s="491">
        <v>1470.9</v>
      </c>
      <c r="H233" s="491">
        <v>14514.53</v>
      </c>
      <c r="I233" s="491">
        <v>151509.81779131506</v>
      </c>
      <c r="J233" s="491">
        <v>10572.56687334874</v>
      </c>
      <c r="K233" s="491">
        <v>6563.0479633234208</v>
      </c>
      <c r="L233" s="492">
        <v>140937.25091796633</v>
      </c>
      <c r="M233" s="492">
        <v>84216.269212573185</v>
      </c>
      <c r="N233" s="492">
        <v>56720.981705393133</v>
      </c>
      <c r="O233" s="492">
        <v>40367.24687334874</v>
      </c>
      <c r="P233" s="492">
        <v>7216.645926646841</v>
      </c>
      <c r="Q233" s="492">
        <v>156922.68091796633</v>
      </c>
      <c r="R233" s="492">
        <v>85687.169212573193</v>
      </c>
      <c r="S233" s="493">
        <v>71235.511705393132</v>
      </c>
      <c r="T233" s="494"/>
      <c r="U233" s="490"/>
      <c r="X233" s="496"/>
    </row>
    <row r="234" spans="1:24" s="488" customFormat="1" ht="18" customHeight="1">
      <c r="A234" s="424" t="s">
        <v>328</v>
      </c>
      <c r="B234" s="484">
        <v>152226.1564718413</v>
      </c>
      <c r="C234" s="485">
        <v>33956.76</v>
      </c>
      <c r="D234" s="485">
        <v>23718.01</v>
      </c>
      <c r="E234" s="485">
        <v>6952.26</v>
      </c>
      <c r="F234" s="485">
        <v>10238.75</v>
      </c>
      <c r="G234" s="485">
        <v>2367.1999999999998</v>
      </c>
      <c r="H234" s="485">
        <v>7871.55</v>
      </c>
      <c r="I234" s="485">
        <v>118269.39647184132</v>
      </c>
      <c r="J234" s="485">
        <v>22404.789913965771</v>
      </c>
      <c r="K234" s="485">
        <v>5797.16</v>
      </c>
      <c r="L234" s="486">
        <v>95864.606557875537</v>
      </c>
      <c r="M234" s="486">
        <v>63079.139006183163</v>
      </c>
      <c r="N234" s="486">
        <v>32785.467551692367</v>
      </c>
      <c r="O234" s="486">
        <v>46122.79991396577</v>
      </c>
      <c r="P234" s="486">
        <v>12749.42</v>
      </c>
      <c r="Q234" s="486">
        <v>106103.35655787554</v>
      </c>
      <c r="R234" s="486">
        <v>65446.339006183167</v>
      </c>
      <c r="S234" s="511">
        <v>40657.01755169237</v>
      </c>
      <c r="T234" s="487"/>
      <c r="U234" s="484"/>
      <c r="X234" s="489"/>
    </row>
    <row r="235" spans="1:24" s="181" customFormat="1" ht="18" customHeight="1">
      <c r="A235" s="362" t="s">
        <v>155</v>
      </c>
      <c r="B235" s="363">
        <f>(B234-B233)/B233*100</f>
        <v>-22.841394806094865</v>
      </c>
      <c r="C235" s="363">
        <f t="shared" ref="C235:S235" si="16">(C234-C233)/C233*100</f>
        <v>-25.826390543840976</v>
      </c>
      <c r="D235" s="363">
        <f t="shared" si="16"/>
        <v>-20.395151080662728</v>
      </c>
      <c r="E235" s="363">
        <f t="shared" si="16"/>
        <v>963.69058505768464</v>
      </c>
      <c r="F235" s="363">
        <f t="shared" si="16"/>
        <v>-35.949486501145103</v>
      </c>
      <c r="G235" s="363">
        <f t="shared" si="16"/>
        <v>60.935481677884262</v>
      </c>
      <c r="H235" s="363">
        <f t="shared" si="16"/>
        <v>-45.767792687741185</v>
      </c>
      <c r="I235" s="363">
        <f t="shared" si="16"/>
        <v>-21.939450396051608</v>
      </c>
      <c r="J235" s="363">
        <f t="shared" si="16"/>
        <v>111.91438353956997</v>
      </c>
      <c r="K235" s="363">
        <f t="shared" si="16"/>
        <v>-11.669699316589906</v>
      </c>
      <c r="L235" s="363">
        <f t="shared" si="16"/>
        <v>-31.980646753444692</v>
      </c>
      <c r="M235" s="363">
        <f t="shared" si="16"/>
        <v>-25.098630471313164</v>
      </c>
      <c r="N235" s="363">
        <f t="shared" si="16"/>
        <v>-42.198695146041402</v>
      </c>
      <c r="O235" s="363">
        <f t="shared" si="16"/>
        <v>14.257977658657122</v>
      </c>
      <c r="P235" s="363">
        <f t="shared" si="16"/>
        <v>76.666835668407529</v>
      </c>
      <c r="Q235" s="363">
        <f t="shared" si="16"/>
        <v>-32.384945288219583</v>
      </c>
      <c r="R235" s="363">
        <f t="shared" si="16"/>
        <v>-23.621774872940971</v>
      </c>
      <c r="S235" s="363">
        <f t="shared" si="16"/>
        <v>-42.92591352493325</v>
      </c>
      <c r="T235" s="508" t="e">
        <f t="shared" ref="T235:U235" si="17">(T228-T226)/T226*100</f>
        <v>#DIV/0!</v>
      </c>
      <c r="U235" s="363" t="e">
        <f t="shared" si="17"/>
        <v>#DIV/0!</v>
      </c>
    </row>
    <row r="236" spans="1:24" s="182" customFormat="1" ht="18" customHeight="1">
      <c r="A236" s="298" t="s">
        <v>156</v>
      </c>
      <c r="B236" s="418">
        <f>(B234-B221)/B221*100</f>
        <v>-13.208579991748499</v>
      </c>
      <c r="C236" s="418">
        <f t="shared" ref="C236:S236" si="18">(C234-C221)/C221*100</f>
        <v>5.5628801022652485</v>
      </c>
      <c r="D236" s="418">
        <f t="shared" si="18"/>
        <v>2.4276792138145495</v>
      </c>
      <c r="E236" s="418">
        <f t="shared" si="18"/>
        <v>1176.2060356854395</v>
      </c>
      <c r="F236" s="418">
        <f t="shared" si="18"/>
        <v>13.619087673820152</v>
      </c>
      <c r="G236" s="418">
        <f t="shared" si="18"/>
        <v>45.387544527699283</v>
      </c>
      <c r="H236" s="418">
        <f t="shared" si="18"/>
        <v>6.613329866034964</v>
      </c>
      <c r="I236" s="418">
        <f t="shared" si="18"/>
        <v>-17.424495735816652</v>
      </c>
      <c r="J236" s="418">
        <f t="shared" si="18"/>
        <v>-16.184875689296508</v>
      </c>
      <c r="K236" s="418">
        <f t="shared" si="18"/>
        <v>-75.738486771206894</v>
      </c>
      <c r="L236" s="418">
        <f t="shared" si="18"/>
        <v>-17.708942777262955</v>
      </c>
      <c r="M236" s="418">
        <f t="shared" si="18"/>
        <v>-23.358441231789254</v>
      </c>
      <c r="N236" s="418">
        <f t="shared" si="18"/>
        <v>-4.1093390952792186</v>
      </c>
      <c r="O236" s="418">
        <f t="shared" si="18"/>
        <v>-7.5455671971822031</v>
      </c>
      <c r="P236" s="418">
        <f t="shared" si="18"/>
        <v>-47.83215346801024</v>
      </c>
      <c r="Q236" s="418">
        <f t="shared" si="18"/>
        <v>-15.459556015564621</v>
      </c>
      <c r="R236" s="418">
        <f t="shared" si="18"/>
        <v>-22.024839927652408</v>
      </c>
      <c r="S236" s="418">
        <f t="shared" si="18"/>
        <v>-2.2050514306115696</v>
      </c>
      <c r="T236" s="509" t="e">
        <f t="shared" ref="T236:U236" si="19">(T228-T215)/T215*100</f>
        <v>#DIV/0!</v>
      </c>
      <c r="U236" s="418" t="e">
        <f t="shared" si="19"/>
        <v>#DIV/0!</v>
      </c>
    </row>
    <row r="237" spans="1:24" s="181" customFormat="1" ht="18" customHeight="1" thickBot="1">
      <c r="A237" s="299" t="s">
        <v>312</v>
      </c>
      <c r="B237" s="422">
        <f>(B234-B208)/B208*100</f>
        <v>47.375037853950417</v>
      </c>
      <c r="C237" s="422">
        <f t="shared" ref="C237:S237" si="20">(C234-C208)/C208*100</f>
        <v>26.529924797685595</v>
      </c>
      <c r="D237" s="422">
        <f t="shared" si="20"/>
        <v>87.13334527342144</v>
      </c>
      <c r="E237" s="422">
        <f t="shared" si="20"/>
        <v>1061.2065941774815</v>
      </c>
      <c r="F237" s="422">
        <f t="shared" si="20"/>
        <v>-27.70546264620425</v>
      </c>
      <c r="G237" s="422">
        <f t="shared" si="20"/>
        <v>-60.904391484582732</v>
      </c>
      <c r="H237" s="422">
        <f t="shared" si="20"/>
        <v>-2.9120645316460312</v>
      </c>
      <c r="I237" s="422">
        <f t="shared" si="20"/>
        <v>54.692033878845436</v>
      </c>
      <c r="J237" s="422">
        <f t="shared" si="20"/>
        <v>167.92690785929528</v>
      </c>
      <c r="K237" s="422">
        <f t="shared" si="20"/>
        <v>129.04441687540989</v>
      </c>
      <c r="L237" s="422">
        <f t="shared" si="20"/>
        <v>40.785923130900329</v>
      </c>
      <c r="M237" s="422">
        <f t="shared" si="20"/>
        <v>106.66884408717041</v>
      </c>
      <c r="N237" s="422">
        <f t="shared" si="20"/>
        <v>-12.736429055843304</v>
      </c>
      <c r="O237" s="422">
        <f t="shared" si="20"/>
        <v>119.24956145421193</v>
      </c>
      <c r="P237" s="422">
        <f t="shared" si="20"/>
        <v>307.36485255916648</v>
      </c>
      <c r="Q237" s="422">
        <f t="shared" si="20"/>
        <v>28.993175099503336</v>
      </c>
      <c r="R237" s="422">
        <f t="shared" si="20"/>
        <v>78.928834566828655</v>
      </c>
      <c r="S237" s="422">
        <f t="shared" si="20"/>
        <v>-10.992656727952001</v>
      </c>
      <c r="T237" s="510" t="e">
        <f t="shared" ref="T237:U237" si="21">(T228-T202)/T202*100</f>
        <v>#DIV/0!</v>
      </c>
      <c r="U237" s="422" t="e">
        <f t="shared" si="21"/>
        <v>#DIV/0!</v>
      </c>
    </row>
    <row r="238" spans="1:24" s="181" customFormat="1" ht="5.25" customHeight="1">
      <c r="A238" s="184"/>
      <c r="B238" s="185"/>
      <c r="C238" s="185"/>
      <c r="D238" s="185"/>
      <c r="E238" s="185"/>
      <c r="F238" s="185"/>
      <c r="G238" s="185"/>
      <c r="H238" s="185"/>
      <c r="I238" s="185"/>
      <c r="J238" s="185"/>
      <c r="K238" s="185"/>
      <c r="L238" s="185"/>
      <c r="M238" s="185"/>
      <c r="N238" s="185"/>
      <c r="O238" s="185"/>
      <c r="P238" s="185"/>
      <c r="Q238" s="185"/>
      <c r="R238" s="185"/>
      <c r="S238" s="185"/>
      <c r="T238" s="185"/>
      <c r="U238" s="185"/>
    </row>
    <row r="239" spans="1:24" s="186" customFormat="1" ht="22.5" customHeight="1">
      <c r="A239" s="516" t="s">
        <v>327</v>
      </c>
      <c r="B239" s="516"/>
      <c r="C239" s="516"/>
      <c r="D239" s="516"/>
      <c r="E239" s="516"/>
      <c r="F239" s="516"/>
      <c r="G239" s="516"/>
      <c r="H239" s="516"/>
      <c r="I239" s="516"/>
      <c r="J239" s="516"/>
      <c r="K239" s="516"/>
      <c r="L239" s="516"/>
      <c r="M239" s="516"/>
      <c r="N239" s="516"/>
      <c r="O239" s="516"/>
      <c r="P239" s="516"/>
      <c r="Q239" s="516"/>
      <c r="R239" s="516"/>
      <c r="S239" s="516"/>
      <c r="U239" s="187"/>
    </row>
    <row r="240" spans="1:24" s="188" customFormat="1" ht="11.25" customHeight="1">
      <c r="A240" s="5" t="s">
        <v>65</v>
      </c>
      <c r="B240" s="6" t="s">
        <v>0</v>
      </c>
      <c r="C240" s="302" t="s">
        <v>1</v>
      </c>
      <c r="D240" s="302"/>
      <c r="E240" s="302"/>
      <c r="F240" s="302"/>
      <c r="G240" s="302"/>
      <c r="H240" s="303"/>
      <c r="I240" s="313" t="s">
        <v>2</v>
      </c>
      <c r="J240" s="313"/>
      <c r="K240" s="313"/>
      <c r="L240" s="313"/>
      <c r="M240" s="313"/>
      <c r="N240" s="341"/>
      <c r="O240" s="325" t="s">
        <v>3</v>
      </c>
      <c r="P240" s="325"/>
      <c r="Q240" s="326" t="s">
        <v>4</v>
      </c>
      <c r="R240" s="325"/>
      <c r="S240" s="327"/>
      <c r="U240" s="189"/>
    </row>
    <row r="241" spans="1:21" s="188" customFormat="1" ht="11.25" customHeight="1">
      <c r="A241" s="7"/>
      <c r="B241" s="8"/>
      <c r="C241" s="336"/>
      <c r="D241" s="305" t="s">
        <v>3</v>
      </c>
      <c r="E241" s="306"/>
      <c r="F241" s="305" t="s">
        <v>4</v>
      </c>
      <c r="G241" s="302"/>
      <c r="H241" s="303"/>
      <c r="I241" s="315"/>
      <c r="J241" s="316" t="s">
        <v>3</v>
      </c>
      <c r="K241" s="317"/>
      <c r="L241" s="318" t="s">
        <v>4</v>
      </c>
      <c r="M241" s="313"/>
      <c r="N241" s="314"/>
      <c r="O241" s="343"/>
      <c r="P241" s="344"/>
      <c r="Q241" s="345"/>
      <c r="R241" s="343"/>
      <c r="S241" s="346"/>
      <c r="U241" s="189"/>
    </row>
    <row r="242" spans="1:21" s="190" customFormat="1" ht="11.25" customHeight="1" thickBot="1">
      <c r="A242" s="7"/>
      <c r="B242" s="8"/>
      <c r="C242" s="336"/>
      <c r="D242" s="337"/>
      <c r="E242" s="338" t="s">
        <v>66</v>
      </c>
      <c r="F242" s="339"/>
      <c r="G242" s="340" t="s">
        <v>5</v>
      </c>
      <c r="H242" s="303" t="s">
        <v>6</v>
      </c>
      <c r="I242" s="315"/>
      <c r="J242" s="334"/>
      <c r="K242" s="318" t="s">
        <v>66</v>
      </c>
      <c r="L242" s="342"/>
      <c r="M242" s="335" t="s">
        <v>5</v>
      </c>
      <c r="N242" s="314" t="s">
        <v>6</v>
      </c>
      <c r="O242" s="346"/>
      <c r="P242" s="326" t="s">
        <v>66</v>
      </c>
      <c r="Q242" s="345"/>
      <c r="R242" s="347" t="s">
        <v>5</v>
      </c>
      <c r="S242" s="327" t="s">
        <v>6</v>
      </c>
      <c r="U242" s="191"/>
    </row>
    <row r="243" spans="1:21" ht="18" thickTop="1">
      <c r="A243" s="192" t="s">
        <v>329</v>
      </c>
      <c r="B243" s="193">
        <f>SUM(B228:B234)</f>
        <v>1181655.6620778423</v>
      </c>
      <c r="C243" s="419">
        <f t="shared" ref="C243:U243" si="22">SUM(C228:C234)</f>
        <v>301517.45999999996</v>
      </c>
      <c r="D243" s="419">
        <f t="shared" si="22"/>
        <v>209266.25</v>
      </c>
      <c r="E243" s="419">
        <f t="shared" si="22"/>
        <v>12054.143418501139</v>
      </c>
      <c r="F243" s="419">
        <f t="shared" si="22"/>
        <v>92251.209999999992</v>
      </c>
      <c r="G243" s="419">
        <f t="shared" si="22"/>
        <v>13614.16</v>
      </c>
      <c r="H243" s="419">
        <f t="shared" si="22"/>
        <v>78637.05</v>
      </c>
      <c r="I243" s="419">
        <f t="shared" si="22"/>
        <v>880138.20207784185</v>
      </c>
      <c r="J243" s="419">
        <f t="shared" si="22"/>
        <v>94177.714948304158</v>
      </c>
      <c r="K243" s="419">
        <f t="shared" si="22"/>
        <v>43566.583418501148</v>
      </c>
      <c r="L243" s="419">
        <f t="shared" si="22"/>
        <v>785960.48712953785</v>
      </c>
      <c r="M243" s="419">
        <f t="shared" si="22"/>
        <v>440946.33486976963</v>
      </c>
      <c r="N243" s="419">
        <f t="shared" si="22"/>
        <v>345014.15225976805</v>
      </c>
      <c r="O243" s="419">
        <f t="shared" si="22"/>
        <v>303443.96494830417</v>
      </c>
      <c r="P243" s="419">
        <f t="shared" si="22"/>
        <v>55620.726837002279</v>
      </c>
      <c r="Q243" s="419">
        <f t="shared" si="22"/>
        <v>878211.6971295377</v>
      </c>
      <c r="R243" s="419">
        <f t="shared" si="22"/>
        <v>454560.49486976967</v>
      </c>
      <c r="S243" s="419">
        <f t="shared" si="22"/>
        <v>423651.20225976809</v>
      </c>
      <c r="T243" s="419">
        <f t="shared" si="22"/>
        <v>0</v>
      </c>
      <c r="U243" s="419">
        <f t="shared" si="22"/>
        <v>0</v>
      </c>
    </row>
    <row r="244" spans="1:21" ht="17.25">
      <c r="A244" s="348" t="s">
        <v>330</v>
      </c>
      <c r="B244" s="194">
        <f>SUM(B215:B221)</f>
        <v>1002577.0085281612</v>
      </c>
      <c r="C244" s="420">
        <f t="shared" ref="C244:U244" si="23">SUM(C215:C221)</f>
        <v>242415.40000000002</v>
      </c>
      <c r="D244" s="420">
        <f t="shared" si="23"/>
        <v>151392.82</v>
      </c>
      <c r="E244" s="420">
        <f t="shared" si="23"/>
        <v>12677.87</v>
      </c>
      <c r="F244" s="420">
        <f t="shared" si="23"/>
        <v>91022.58</v>
      </c>
      <c r="G244" s="420">
        <f t="shared" si="23"/>
        <v>20493</v>
      </c>
      <c r="H244" s="420">
        <f t="shared" si="23"/>
        <v>70529.58</v>
      </c>
      <c r="I244" s="420">
        <f t="shared" si="23"/>
        <v>760161.60852816165</v>
      </c>
      <c r="J244" s="420">
        <f t="shared" si="23"/>
        <v>80428.818601926308</v>
      </c>
      <c r="K244" s="420">
        <f t="shared" si="23"/>
        <v>56408.42</v>
      </c>
      <c r="L244" s="420">
        <f t="shared" si="23"/>
        <v>679732.78992623533</v>
      </c>
      <c r="M244" s="420">
        <f t="shared" si="23"/>
        <v>439898.49427698221</v>
      </c>
      <c r="N244" s="420">
        <f t="shared" si="23"/>
        <v>239834.29564925318</v>
      </c>
      <c r="O244" s="420">
        <f t="shared" si="23"/>
        <v>231821.6386019263</v>
      </c>
      <c r="P244" s="420">
        <f t="shared" si="23"/>
        <v>69086.289999999994</v>
      </c>
      <c r="Q244" s="420">
        <f t="shared" si="23"/>
        <v>770755.36992623541</v>
      </c>
      <c r="R244" s="420">
        <f t="shared" si="23"/>
        <v>460391.49427698209</v>
      </c>
      <c r="S244" s="420">
        <f t="shared" si="23"/>
        <v>310363.87564925314</v>
      </c>
      <c r="T244" s="420">
        <f t="shared" si="23"/>
        <v>0</v>
      </c>
      <c r="U244" s="420">
        <f t="shared" si="23"/>
        <v>0</v>
      </c>
    </row>
    <row r="245" spans="1:21" ht="17.25">
      <c r="A245" s="348" t="s">
        <v>331</v>
      </c>
      <c r="B245" s="195">
        <f>SUM(B202:B208)</f>
        <v>824115.95627304644</v>
      </c>
      <c r="C245" s="421">
        <f t="shared" ref="C245:U245" si="24">SUM(C202:C208)</f>
        <v>211422.27000000002</v>
      </c>
      <c r="D245" s="421">
        <f t="shared" si="24"/>
        <v>135377.65000000002</v>
      </c>
      <c r="E245" s="421">
        <f t="shared" si="24"/>
        <v>6210.2</v>
      </c>
      <c r="F245" s="421">
        <f t="shared" si="24"/>
        <v>76043.62</v>
      </c>
      <c r="G245" s="421">
        <f t="shared" si="24"/>
        <v>24267.79</v>
      </c>
      <c r="H245" s="421">
        <f t="shared" si="24"/>
        <v>51775.829999999994</v>
      </c>
      <c r="I245" s="421">
        <f t="shared" si="24"/>
        <v>612694.68627304654</v>
      </c>
      <c r="J245" s="421">
        <f t="shared" si="24"/>
        <v>102769.07474287106</v>
      </c>
      <c r="K245" s="421">
        <f t="shared" si="24"/>
        <v>37322.269999999997</v>
      </c>
      <c r="L245" s="421">
        <f t="shared" si="24"/>
        <v>509924.61153017532</v>
      </c>
      <c r="M245" s="421">
        <f t="shared" si="24"/>
        <v>283491.97588170879</v>
      </c>
      <c r="N245" s="421">
        <f t="shared" si="24"/>
        <v>226432.63564846653</v>
      </c>
      <c r="O245" s="421">
        <f t="shared" si="24"/>
        <v>238146.72474287107</v>
      </c>
      <c r="P245" s="421">
        <f t="shared" si="24"/>
        <v>43530.470000000008</v>
      </c>
      <c r="Q245" s="421">
        <f t="shared" si="24"/>
        <v>585970.23153017531</v>
      </c>
      <c r="R245" s="421">
        <f t="shared" si="24"/>
        <v>307760.76588170876</v>
      </c>
      <c r="S245" s="421">
        <f t="shared" si="24"/>
        <v>278208.46564846655</v>
      </c>
      <c r="T245" s="421">
        <f t="shared" si="24"/>
        <v>0</v>
      </c>
      <c r="U245" s="421">
        <f t="shared" si="24"/>
        <v>0</v>
      </c>
    </row>
    <row r="246" spans="1:21" ht="17.25" hidden="1">
      <c r="A246" s="348" t="s">
        <v>193</v>
      </c>
      <c r="B246" s="195">
        <f t="shared" ref="B246:S246" si="25">SUM(B124:B130)</f>
        <v>458926</v>
      </c>
      <c r="C246" s="195">
        <f t="shared" si="25"/>
        <v>172692</v>
      </c>
      <c r="D246" s="195">
        <f t="shared" si="25"/>
        <v>107762</v>
      </c>
      <c r="E246" s="195">
        <f t="shared" si="25"/>
        <v>10668</v>
      </c>
      <c r="F246" s="195">
        <f t="shared" si="25"/>
        <v>64930</v>
      </c>
      <c r="G246" s="195">
        <f t="shared" si="25"/>
        <v>14677</v>
      </c>
      <c r="H246" s="195">
        <f t="shared" si="25"/>
        <v>50253</v>
      </c>
      <c r="I246" s="195">
        <f t="shared" si="25"/>
        <v>286233</v>
      </c>
      <c r="J246" s="195">
        <f t="shared" si="25"/>
        <v>48335</v>
      </c>
      <c r="K246" s="195">
        <f t="shared" si="25"/>
        <v>24478</v>
      </c>
      <c r="L246" s="195">
        <f t="shared" si="25"/>
        <v>237898</v>
      </c>
      <c r="M246" s="195">
        <f t="shared" si="25"/>
        <v>123239</v>
      </c>
      <c r="N246" s="195">
        <f t="shared" si="25"/>
        <v>114657</v>
      </c>
      <c r="O246" s="195">
        <f t="shared" si="25"/>
        <v>156098</v>
      </c>
      <c r="P246" s="195">
        <f t="shared" si="25"/>
        <v>35148</v>
      </c>
      <c r="Q246" s="195">
        <f t="shared" si="25"/>
        <v>302828</v>
      </c>
      <c r="R246" s="195">
        <f t="shared" si="25"/>
        <v>137917</v>
      </c>
      <c r="S246" s="195">
        <f t="shared" si="25"/>
        <v>164911</v>
      </c>
      <c r="T246" s="127"/>
      <c r="U246" s="89"/>
    </row>
    <row r="247" spans="1:21" ht="17.25">
      <c r="A247" s="349" t="s">
        <v>161</v>
      </c>
      <c r="B247" s="196">
        <f>100*(B243/B244-1)</f>
        <v>17.861835253192027</v>
      </c>
      <c r="C247" s="196">
        <f t="shared" ref="C247:S247" si="26">100*(C243/C244-1)</f>
        <v>24.380489028337273</v>
      </c>
      <c r="D247" s="196">
        <f t="shared" si="26"/>
        <v>38.227328085968672</v>
      </c>
      <c r="E247" s="196">
        <f t="shared" si="26"/>
        <v>-4.9198057836124072</v>
      </c>
      <c r="F247" s="196">
        <f t="shared" si="26"/>
        <v>1.3498079267803442</v>
      </c>
      <c r="G247" s="196">
        <f t="shared" si="26"/>
        <v>-33.56677890011224</v>
      </c>
      <c r="H247" s="196">
        <f t="shared" si="26"/>
        <v>11.495134381914651</v>
      </c>
      <c r="I247" s="196">
        <f t="shared" si="26"/>
        <v>15.783037738775185</v>
      </c>
      <c r="J247" s="196">
        <f t="shared" si="26"/>
        <v>17.094489991736062</v>
      </c>
      <c r="K247" s="196">
        <f t="shared" si="26"/>
        <v>-22.76581507069131</v>
      </c>
      <c r="L247" s="196">
        <f t="shared" si="26"/>
        <v>15.62786123865385</v>
      </c>
      <c r="M247" s="196">
        <f t="shared" si="26"/>
        <v>0.23820054090197829</v>
      </c>
      <c r="N247" s="196">
        <f t="shared" si="26"/>
        <v>43.855219423804037</v>
      </c>
      <c r="O247" s="196">
        <f t="shared" si="26"/>
        <v>30.89544478173778</v>
      </c>
      <c r="P247" s="196">
        <f t="shared" si="26"/>
        <v>-19.490933965331926</v>
      </c>
      <c r="Q247" s="196">
        <f t="shared" si="26"/>
        <v>13.941690372340364</v>
      </c>
      <c r="R247" s="196">
        <f t="shared" si="26"/>
        <v>-1.2665306548222954</v>
      </c>
      <c r="S247" s="196">
        <f t="shared" si="26"/>
        <v>36.501453776966827</v>
      </c>
      <c r="T247" s="128" t="e">
        <f t="shared" ref="T247:U247" si="27">100*(T243/T244-1)</f>
        <v>#DIV/0!</v>
      </c>
      <c r="U247" s="103" t="e">
        <f t="shared" si="27"/>
        <v>#DIV/0!</v>
      </c>
    </row>
    <row r="248" spans="1:21" ht="17.25">
      <c r="A248" s="348" t="s">
        <v>162</v>
      </c>
      <c r="B248" s="197">
        <f>100*(B243/B245-1)</f>
        <v>43.384635752196957</v>
      </c>
      <c r="C248" s="197">
        <f t="shared" ref="C248:S248" si="28">100*(C243/C245-1)</f>
        <v>42.613859930649653</v>
      </c>
      <c r="D248" s="197">
        <f t="shared" si="28"/>
        <v>54.579614877344952</v>
      </c>
      <c r="E248" s="197">
        <f t="shared" si="28"/>
        <v>94.102338386865796</v>
      </c>
      <c r="F248" s="197">
        <f t="shared" si="28"/>
        <v>21.313543463606809</v>
      </c>
      <c r="G248" s="197">
        <f t="shared" si="28"/>
        <v>-43.900289231116638</v>
      </c>
      <c r="H248" s="197">
        <f t="shared" si="28"/>
        <v>51.879844321182311</v>
      </c>
      <c r="I248" s="197">
        <f t="shared" si="28"/>
        <v>43.650372982932886</v>
      </c>
      <c r="J248" s="197">
        <f t="shared" si="28"/>
        <v>-8.3598687796523912</v>
      </c>
      <c r="K248" s="197">
        <f t="shared" si="28"/>
        <v>16.730797506424857</v>
      </c>
      <c r="L248" s="197">
        <f t="shared" si="28"/>
        <v>54.132683411972906</v>
      </c>
      <c r="M248" s="197">
        <f t="shared" si="28"/>
        <v>55.541028453574647</v>
      </c>
      <c r="N248" s="197">
        <f t="shared" si="28"/>
        <v>52.369445893567068</v>
      </c>
      <c r="O248" s="197">
        <f t="shared" si="28"/>
        <v>27.418911713329287</v>
      </c>
      <c r="P248" s="197">
        <f t="shared" si="28"/>
        <v>27.774239141002322</v>
      </c>
      <c r="Q248" s="197">
        <f t="shared" si="28"/>
        <v>49.873090794427675</v>
      </c>
      <c r="R248" s="197">
        <f t="shared" si="28"/>
        <v>47.699299346195744</v>
      </c>
      <c r="S248" s="197">
        <f t="shared" si="28"/>
        <v>52.278328868352041</v>
      </c>
      <c r="T248" s="129" t="e">
        <f t="shared" ref="T248:U248" si="29">100*(T243/T245-1)</f>
        <v>#DIV/0!</v>
      </c>
      <c r="U248" s="102" t="e">
        <f t="shared" si="29"/>
        <v>#DIV/0!</v>
      </c>
    </row>
    <row r="249" spans="1:21" hidden="1">
      <c r="A249" t="s">
        <v>194</v>
      </c>
      <c r="B249" s="102">
        <f t="shared" ref="B249:S249" si="30">100*(B243/B246-1)</f>
        <v>157.48283210753854</v>
      </c>
      <c r="C249" s="102">
        <f t="shared" si="30"/>
        <v>74.598394830102137</v>
      </c>
      <c r="D249" s="102">
        <f t="shared" si="30"/>
        <v>94.192990107830227</v>
      </c>
      <c r="E249" s="102">
        <f t="shared" si="30"/>
        <v>12.993470364652593</v>
      </c>
      <c r="F249" s="102">
        <f t="shared" si="30"/>
        <v>42.077945479747413</v>
      </c>
      <c r="G249" s="102">
        <f t="shared" si="30"/>
        <v>-7.2415343735095732</v>
      </c>
      <c r="H249" s="102">
        <f t="shared" si="30"/>
        <v>56.482299564205121</v>
      </c>
      <c r="I249" s="102">
        <f t="shared" si="30"/>
        <v>207.49012241000929</v>
      </c>
      <c r="J249" s="102">
        <f t="shared" si="30"/>
        <v>94.843725971457872</v>
      </c>
      <c r="K249" s="102">
        <f t="shared" si="30"/>
        <v>77.982610582977145</v>
      </c>
      <c r="L249" s="102">
        <f t="shared" si="30"/>
        <v>230.37708897491274</v>
      </c>
      <c r="M249" s="102">
        <f t="shared" si="30"/>
        <v>257.79772220625745</v>
      </c>
      <c r="N249" s="102">
        <f t="shared" si="30"/>
        <v>200.90980250640436</v>
      </c>
      <c r="O249" s="102">
        <f t="shared" si="30"/>
        <v>94.393243314010533</v>
      </c>
      <c r="P249" s="102">
        <f t="shared" si="30"/>
        <v>58.247202791061461</v>
      </c>
      <c r="Q249" s="102">
        <f t="shared" si="30"/>
        <v>190.00346636689395</v>
      </c>
      <c r="R249" s="102">
        <f t="shared" si="30"/>
        <v>229.58989455235371</v>
      </c>
      <c r="S249" s="102">
        <f t="shared" si="30"/>
        <v>156.89687301621365</v>
      </c>
      <c r="U249" s="121" t="s">
        <v>171</v>
      </c>
    </row>
    <row r="250" spans="1:21" s="118" customFormat="1" hidden="1">
      <c r="A250" s="118" t="s">
        <v>170</v>
      </c>
      <c r="T250" s="130"/>
      <c r="U250" s="119"/>
    </row>
    <row r="251" spans="1:21" hidden="1">
      <c r="A251" s="118" t="s">
        <v>181</v>
      </c>
      <c r="B251" s="131" t="e">
        <f>B243/#REF!-1</f>
        <v>#REF!</v>
      </c>
      <c r="C251" s="131" t="e">
        <f>C243/#REF!-1</f>
        <v>#REF!</v>
      </c>
      <c r="D251" s="131" t="e">
        <f>D243/#REF!-1</f>
        <v>#REF!</v>
      </c>
      <c r="E251" s="131" t="e">
        <f>E243/#REF!-1</f>
        <v>#REF!</v>
      </c>
      <c r="F251" s="131" t="e">
        <f>F243/#REF!-1</f>
        <v>#REF!</v>
      </c>
      <c r="G251" s="131" t="e">
        <f>G243/#REF!-1</f>
        <v>#REF!</v>
      </c>
      <c r="H251" s="131" t="e">
        <f>H243/#REF!-1</f>
        <v>#REF!</v>
      </c>
      <c r="I251" s="131" t="e">
        <f>I243/#REF!-1</f>
        <v>#REF!</v>
      </c>
      <c r="J251" s="131" t="e">
        <f>J243/#REF!-1</f>
        <v>#REF!</v>
      </c>
      <c r="K251" s="131" t="e">
        <f>K243/#REF!-1</f>
        <v>#REF!</v>
      </c>
      <c r="L251" s="131" t="e">
        <f>L243/#REF!-1</f>
        <v>#REF!</v>
      </c>
      <c r="M251" s="131" t="e">
        <f>M243/#REF!-1</f>
        <v>#REF!</v>
      </c>
      <c r="N251" s="131" t="e">
        <f>N243/#REF!-1</f>
        <v>#REF!</v>
      </c>
      <c r="O251" s="131" t="e">
        <f>O243/#REF!-1</f>
        <v>#REF!</v>
      </c>
      <c r="P251" s="131" t="e">
        <f>P243/#REF!-1</f>
        <v>#REF!</v>
      </c>
      <c r="Q251" s="131" t="e">
        <f>Q243/#REF!-1</f>
        <v>#REF!</v>
      </c>
      <c r="R251" s="131" t="e">
        <f>R243/#REF!-1</f>
        <v>#REF!</v>
      </c>
      <c r="S251" s="131" t="e">
        <f>S243/#REF!-1</f>
        <v>#REF!</v>
      </c>
    </row>
    <row r="252" spans="1:21" hidden="1">
      <c r="A252" s="118" t="s">
        <v>182</v>
      </c>
      <c r="B252" s="131" t="e">
        <f>B243/#REF!-1</f>
        <v>#REF!</v>
      </c>
      <c r="C252" s="131" t="e">
        <f>C243/#REF!-1</f>
        <v>#REF!</v>
      </c>
      <c r="D252" s="131" t="e">
        <f>D243/#REF!-1</f>
        <v>#REF!</v>
      </c>
      <c r="E252" s="131" t="e">
        <f>E243/#REF!-1</f>
        <v>#REF!</v>
      </c>
      <c r="F252" s="131" t="e">
        <f>F243/#REF!-1</f>
        <v>#REF!</v>
      </c>
      <c r="G252" s="131" t="e">
        <f>G243/#REF!-1</f>
        <v>#REF!</v>
      </c>
      <c r="H252" s="131" t="e">
        <f>H243/#REF!-1</f>
        <v>#REF!</v>
      </c>
      <c r="I252" s="131" t="e">
        <f>I243/#REF!-1</f>
        <v>#REF!</v>
      </c>
      <c r="J252" s="131" t="e">
        <f>J243/#REF!-1</f>
        <v>#REF!</v>
      </c>
      <c r="K252" s="131" t="e">
        <f>K243/#REF!-1</f>
        <v>#REF!</v>
      </c>
      <c r="L252" s="131" t="e">
        <f>L243/#REF!-1</f>
        <v>#REF!</v>
      </c>
      <c r="M252" s="131" t="e">
        <f>M243/#REF!-1</f>
        <v>#REF!</v>
      </c>
      <c r="N252" s="131" t="e">
        <f>N243/#REF!-1</f>
        <v>#REF!</v>
      </c>
      <c r="O252" s="131" t="e">
        <f>O243/#REF!-1</f>
        <v>#REF!</v>
      </c>
      <c r="P252" s="131" t="e">
        <f>P243/#REF!-1</f>
        <v>#REF!</v>
      </c>
      <c r="Q252" s="131" t="e">
        <f>Q243/#REF!-1</f>
        <v>#REF!</v>
      </c>
      <c r="R252" s="131" t="e">
        <f>R243/#REF!-1</f>
        <v>#REF!</v>
      </c>
      <c r="S252" s="131" t="e">
        <f>S243/#REF!-1</f>
        <v>#REF!</v>
      </c>
    </row>
    <row r="253" spans="1:21" hidden="1">
      <c r="A253" s="118" t="s">
        <v>183</v>
      </c>
      <c r="B253" s="131" t="e">
        <f>B243/#REF!-1</f>
        <v>#REF!</v>
      </c>
      <c r="C253" s="131" t="e">
        <f>C243/#REF!-1</f>
        <v>#REF!</v>
      </c>
      <c r="D253" s="131" t="e">
        <f>D243/#REF!-1</f>
        <v>#REF!</v>
      </c>
      <c r="E253" s="131" t="e">
        <f>E243/#REF!-1</f>
        <v>#REF!</v>
      </c>
      <c r="F253" s="131" t="e">
        <f>F243/#REF!-1</f>
        <v>#REF!</v>
      </c>
      <c r="G253" s="131" t="e">
        <f>G243/#REF!-1</f>
        <v>#REF!</v>
      </c>
      <c r="H253" s="131" t="e">
        <f>H243/#REF!-1</f>
        <v>#REF!</v>
      </c>
      <c r="I253" s="131" t="e">
        <f>I243/#REF!-1</f>
        <v>#REF!</v>
      </c>
      <c r="J253" s="131" t="e">
        <f>J243/#REF!-1</f>
        <v>#REF!</v>
      </c>
      <c r="K253" s="131" t="e">
        <f>K243/#REF!-1</f>
        <v>#REF!</v>
      </c>
      <c r="L253" s="131" t="e">
        <f>L243/#REF!-1</f>
        <v>#REF!</v>
      </c>
      <c r="M253" s="131" t="e">
        <f>M243/#REF!-1</f>
        <v>#REF!</v>
      </c>
      <c r="N253" s="131" t="e">
        <f>N243/#REF!-1</f>
        <v>#REF!</v>
      </c>
      <c r="O253" s="131" t="e">
        <f>O243/#REF!-1</f>
        <v>#REF!</v>
      </c>
      <c r="P253" s="131" t="e">
        <f>P243/#REF!-1</f>
        <v>#REF!</v>
      </c>
      <c r="Q253" s="131" t="e">
        <f>Q243/#REF!-1</f>
        <v>#REF!</v>
      </c>
      <c r="R253" s="131" t="e">
        <f>R243/#REF!-1</f>
        <v>#REF!</v>
      </c>
      <c r="S253" s="131" t="e">
        <f>S243/#REF!-1</f>
        <v>#REF!</v>
      </c>
    </row>
    <row r="254" spans="1:21" hidden="1">
      <c r="A254" s="118" t="s">
        <v>184</v>
      </c>
      <c r="B254" s="131" t="e">
        <f>B243/#REF!-1</f>
        <v>#REF!</v>
      </c>
      <c r="C254" s="131" t="e">
        <f>C243/#REF!-1</f>
        <v>#REF!</v>
      </c>
      <c r="D254" s="131" t="e">
        <f>D243/#REF!-1</f>
        <v>#REF!</v>
      </c>
      <c r="E254" s="131" t="e">
        <f>E243/#REF!-1</f>
        <v>#REF!</v>
      </c>
      <c r="F254" s="131" t="e">
        <f>F243/#REF!-1</f>
        <v>#REF!</v>
      </c>
      <c r="G254" s="131" t="e">
        <f>G243/#REF!-1</f>
        <v>#REF!</v>
      </c>
      <c r="H254" s="131" t="e">
        <f>H243/#REF!-1</f>
        <v>#REF!</v>
      </c>
      <c r="I254" s="131" t="e">
        <f>I243/#REF!-1</f>
        <v>#REF!</v>
      </c>
      <c r="J254" s="131" t="e">
        <f>J243/#REF!-1</f>
        <v>#REF!</v>
      </c>
      <c r="K254" s="131" t="e">
        <f>K243/#REF!-1</f>
        <v>#REF!</v>
      </c>
      <c r="L254" s="131" t="e">
        <f>L243/#REF!-1</f>
        <v>#REF!</v>
      </c>
      <c r="M254" s="131" t="e">
        <f>M243/#REF!-1</f>
        <v>#REF!</v>
      </c>
      <c r="N254" s="131" t="e">
        <f>N243/#REF!-1</f>
        <v>#REF!</v>
      </c>
      <c r="O254" s="131" t="e">
        <f>O243/#REF!-1</f>
        <v>#REF!</v>
      </c>
      <c r="P254" s="131" t="e">
        <f>P243/#REF!-1</f>
        <v>#REF!</v>
      </c>
      <c r="Q254" s="131" t="e">
        <f>Q243/#REF!-1</f>
        <v>#REF!</v>
      </c>
      <c r="R254" s="131" t="e">
        <f>R243/#REF!-1</f>
        <v>#REF!</v>
      </c>
      <c r="S254" s="131" t="e">
        <f>S243/#REF!-1</f>
        <v>#REF!</v>
      </c>
    </row>
    <row r="255" spans="1:21" hidden="1">
      <c r="A255" s="118" t="s">
        <v>185</v>
      </c>
      <c r="B255" s="131" t="e">
        <f>B243/#REF!-1</f>
        <v>#REF!</v>
      </c>
      <c r="C255" s="131" t="e">
        <f>C243/#REF!-1</f>
        <v>#REF!</v>
      </c>
      <c r="D255" s="131" t="e">
        <f>D243/#REF!-1</f>
        <v>#REF!</v>
      </c>
      <c r="E255" s="131" t="e">
        <f>E243/#REF!-1</f>
        <v>#REF!</v>
      </c>
      <c r="F255" s="131" t="e">
        <f>F243/#REF!-1</f>
        <v>#REF!</v>
      </c>
      <c r="G255" s="131" t="e">
        <f>G243/#REF!-1</f>
        <v>#REF!</v>
      </c>
      <c r="H255" s="131" t="e">
        <f>H243/#REF!-1</f>
        <v>#REF!</v>
      </c>
      <c r="I255" s="131" t="e">
        <f>I243/#REF!-1</f>
        <v>#REF!</v>
      </c>
      <c r="J255" s="131" t="e">
        <f>J243/#REF!-1</f>
        <v>#REF!</v>
      </c>
      <c r="K255" s="131" t="e">
        <f>K243/#REF!-1</f>
        <v>#REF!</v>
      </c>
      <c r="L255" s="131" t="e">
        <f>L243/#REF!-1</f>
        <v>#REF!</v>
      </c>
      <c r="M255" s="131" t="e">
        <f>M243/#REF!-1</f>
        <v>#REF!</v>
      </c>
      <c r="N255" s="131" t="e">
        <f>N243/#REF!-1</f>
        <v>#REF!</v>
      </c>
      <c r="O255" s="131" t="e">
        <f>O243/#REF!-1</f>
        <v>#REF!</v>
      </c>
      <c r="P255" s="131" t="e">
        <f>P243/#REF!-1</f>
        <v>#REF!</v>
      </c>
      <c r="Q255" s="131" t="e">
        <f>Q243/#REF!-1</f>
        <v>#REF!</v>
      </c>
      <c r="R255" s="131" t="e">
        <f>R243/#REF!-1</f>
        <v>#REF!</v>
      </c>
      <c r="S255" s="131" t="e">
        <f>S243/#REF!-1</f>
        <v>#REF!</v>
      </c>
    </row>
    <row r="256" spans="1:21" hidden="1">
      <c r="A256" s="118" t="s">
        <v>186</v>
      </c>
      <c r="B256" s="131" t="e">
        <f>B243/#REF!-1</f>
        <v>#REF!</v>
      </c>
      <c r="C256" s="131" t="e">
        <f>C243/#REF!-1</f>
        <v>#REF!</v>
      </c>
      <c r="D256" s="131" t="e">
        <f>D243/#REF!-1</f>
        <v>#REF!</v>
      </c>
      <c r="E256" s="131" t="e">
        <f>E243/#REF!-1</f>
        <v>#REF!</v>
      </c>
      <c r="F256" s="131" t="e">
        <f>F243/#REF!-1</f>
        <v>#REF!</v>
      </c>
      <c r="G256" s="131" t="e">
        <f>G243/#REF!-1</f>
        <v>#REF!</v>
      </c>
      <c r="H256" s="131" t="e">
        <f>H243/#REF!-1</f>
        <v>#REF!</v>
      </c>
      <c r="I256" s="131" t="e">
        <f>I243/#REF!-1</f>
        <v>#REF!</v>
      </c>
      <c r="J256" s="131" t="e">
        <f>J243/#REF!-1</f>
        <v>#REF!</v>
      </c>
      <c r="K256" s="131" t="e">
        <f>K243/#REF!-1</f>
        <v>#REF!</v>
      </c>
      <c r="L256" s="131" t="e">
        <f>L243/#REF!-1</f>
        <v>#REF!</v>
      </c>
      <c r="M256" s="131" t="e">
        <f>M243/#REF!-1</f>
        <v>#REF!</v>
      </c>
      <c r="N256" s="131" t="e">
        <f>N243/#REF!-1</f>
        <v>#REF!</v>
      </c>
      <c r="O256" s="131" t="e">
        <f>O243/#REF!-1</f>
        <v>#REF!</v>
      </c>
      <c r="P256" s="131" t="e">
        <f>P243/#REF!-1</f>
        <v>#REF!</v>
      </c>
      <c r="Q256" s="131" t="e">
        <f>Q243/#REF!-1</f>
        <v>#REF!</v>
      </c>
      <c r="R256" s="131" t="e">
        <f>R243/#REF!-1</f>
        <v>#REF!</v>
      </c>
      <c r="S256" s="131" t="e">
        <f>S243/#REF!-1</f>
        <v>#REF!</v>
      </c>
    </row>
    <row r="257" spans="1:19" hidden="1">
      <c r="A257" s="118" t="s">
        <v>187</v>
      </c>
      <c r="B257" s="131" t="e">
        <f>B243/#REF!-1</f>
        <v>#REF!</v>
      </c>
      <c r="C257" s="131" t="e">
        <f>C243/#REF!-1</f>
        <v>#REF!</v>
      </c>
      <c r="D257" s="131" t="e">
        <f>D243/#REF!-1</f>
        <v>#REF!</v>
      </c>
      <c r="E257" s="131" t="e">
        <f>E243/#REF!-1</f>
        <v>#REF!</v>
      </c>
      <c r="F257" s="131" t="e">
        <f>F243/#REF!-1</f>
        <v>#REF!</v>
      </c>
      <c r="G257" s="131" t="e">
        <f>G243/#REF!-1</f>
        <v>#REF!</v>
      </c>
      <c r="H257" s="131" t="e">
        <f>H243/#REF!-1</f>
        <v>#REF!</v>
      </c>
      <c r="I257" s="131" t="e">
        <f>I243/#REF!-1</f>
        <v>#REF!</v>
      </c>
      <c r="J257" s="131" t="e">
        <f>J243/#REF!-1</f>
        <v>#REF!</v>
      </c>
      <c r="K257" s="131" t="e">
        <f>K243/#REF!-1</f>
        <v>#REF!</v>
      </c>
      <c r="L257" s="131" t="e">
        <f>L243/#REF!-1</f>
        <v>#REF!</v>
      </c>
      <c r="M257" s="131" t="e">
        <f>M243/#REF!-1</f>
        <v>#REF!</v>
      </c>
      <c r="N257" s="131" t="e">
        <f>N243/#REF!-1</f>
        <v>#REF!</v>
      </c>
      <c r="O257" s="131" t="e">
        <f>O243/#REF!-1</f>
        <v>#REF!</v>
      </c>
      <c r="P257" s="131" t="e">
        <f>P243/#REF!-1</f>
        <v>#REF!</v>
      </c>
      <c r="Q257" s="131" t="e">
        <f>Q243/#REF!-1</f>
        <v>#REF!</v>
      </c>
      <c r="R257" s="131" t="e">
        <f>R243/#REF!-1</f>
        <v>#REF!</v>
      </c>
      <c r="S257" s="131" t="e">
        <f>S243/#REF!-1</f>
        <v>#REF!</v>
      </c>
    </row>
    <row r="258" spans="1:19" hidden="1">
      <c r="A258" s="118" t="s">
        <v>188</v>
      </c>
      <c r="B258" s="131" t="e">
        <f>B243/#REF!-1</f>
        <v>#REF!</v>
      </c>
      <c r="C258" s="131" t="e">
        <f>C243/#REF!-1</f>
        <v>#REF!</v>
      </c>
      <c r="D258" s="131" t="e">
        <f>D243/#REF!-1</f>
        <v>#REF!</v>
      </c>
      <c r="E258" s="131" t="e">
        <f>E243/#REF!-1</f>
        <v>#REF!</v>
      </c>
      <c r="F258" s="131" t="e">
        <f>F243/#REF!-1</f>
        <v>#REF!</v>
      </c>
      <c r="G258" s="131" t="e">
        <f>G243/#REF!-1</f>
        <v>#REF!</v>
      </c>
      <c r="H258" s="131" t="e">
        <f>H243/#REF!-1</f>
        <v>#REF!</v>
      </c>
      <c r="I258" s="131" t="e">
        <f>I243/#REF!-1</f>
        <v>#REF!</v>
      </c>
      <c r="J258" s="131" t="e">
        <f>J243/#REF!-1</f>
        <v>#REF!</v>
      </c>
      <c r="K258" s="131" t="e">
        <f>K243/#REF!-1</f>
        <v>#REF!</v>
      </c>
      <c r="L258" s="131" t="e">
        <f>L243/#REF!-1</f>
        <v>#REF!</v>
      </c>
      <c r="M258" s="131" t="e">
        <f>M243/#REF!-1</f>
        <v>#REF!</v>
      </c>
      <c r="N258" s="131" t="e">
        <f>N243/#REF!-1</f>
        <v>#REF!</v>
      </c>
      <c r="O258" s="131" t="e">
        <f>O243/#REF!-1</f>
        <v>#REF!</v>
      </c>
      <c r="P258" s="131" t="e">
        <f>P243/#REF!-1</f>
        <v>#REF!</v>
      </c>
      <c r="Q258" s="131" t="e">
        <f>Q243/#REF!-1</f>
        <v>#REF!</v>
      </c>
      <c r="R258" s="131" t="e">
        <f>R243/#REF!-1</f>
        <v>#REF!</v>
      </c>
      <c r="S258" s="131" t="e">
        <f>S243/#REF!-1</f>
        <v>#REF!</v>
      </c>
    </row>
    <row r="259" spans="1:19" hidden="1">
      <c r="A259" s="118" t="s">
        <v>189</v>
      </c>
      <c r="B259" s="131" t="e">
        <f>B243/#REF!-1</f>
        <v>#REF!</v>
      </c>
      <c r="C259" s="131" t="e">
        <f>C243/#REF!-1</f>
        <v>#REF!</v>
      </c>
      <c r="D259" s="131" t="e">
        <f>D243/#REF!-1</f>
        <v>#REF!</v>
      </c>
      <c r="E259" s="131" t="e">
        <f>E243/#REF!-1</f>
        <v>#REF!</v>
      </c>
      <c r="F259" s="131" t="e">
        <f>F243/#REF!-1</f>
        <v>#REF!</v>
      </c>
      <c r="G259" s="131" t="e">
        <f>G243/#REF!-1</f>
        <v>#REF!</v>
      </c>
      <c r="H259" s="131" t="e">
        <f>H243/#REF!-1</f>
        <v>#REF!</v>
      </c>
      <c r="I259" s="131" t="e">
        <f>I243/#REF!-1</f>
        <v>#REF!</v>
      </c>
      <c r="J259" s="131" t="e">
        <f>J243/#REF!-1</f>
        <v>#REF!</v>
      </c>
      <c r="K259" s="131" t="e">
        <f>K243/#REF!-1</f>
        <v>#REF!</v>
      </c>
      <c r="L259" s="131" t="e">
        <f>L243/#REF!-1</f>
        <v>#REF!</v>
      </c>
      <c r="M259" s="131" t="e">
        <f>M243/#REF!-1</f>
        <v>#REF!</v>
      </c>
      <c r="N259" s="131" t="e">
        <f>N243/#REF!-1</f>
        <v>#REF!</v>
      </c>
      <c r="O259" s="131" t="e">
        <f>O243/#REF!-1</f>
        <v>#REF!</v>
      </c>
      <c r="P259" s="131" t="e">
        <f>P243/#REF!-1</f>
        <v>#REF!</v>
      </c>
      <c r="Q259" s="131" t="e">
        <f>Q243/#REF!-1</f>
        <v>#REF!</v>
      </c>
      <c r="R259" s="131" t="e">
        <f>R243/#REF!-1</f>
        <v>#REF!</v>
      </c>
      <c r="S259" s="131" t="e">
        <f>S243/#REF!-1</f>
        <v>#REF!</v>
      </c>
    </row>
    <row r="260" spans="1:19" hidden="1">
      <c r="F260" s="141"/>
    </row>
    <row r="261" spans="1:19" hidden="1">
      <c r="A261" s="133" t="s">
        <v>190</v>
      </c>
      <c r="B261" s="137">
        <f t="shared" ref="B261:S261" si="31">AVERAGE(B244:B246)</f>
        <v>761872.98826706922</v>
      </c>
      <c r="C261" s="137">
        <f t="shared" si="31"/>
        <v>208843.22333333336</v>
      </c>
      <c r="D261" s="139">
        <f t="shared" si="31"/>
        <v>131510.82333333333</v>
      </c>
      <c r="E261" s="142">
        <f t="shared" si="31"/>
        <v>9852.0233333333326</v>
      </c>
      <c r="F261" s="139">
        <f t="shared" si="31"/>
        <v>77332.066666666666</v>
      </c>
      <c r="G261" s="142">
        <f t="shared" si="31"/>
        <v>19812.596666666668</v>
      </c>
      <c r="H261" s="142">
        <f t="shared" si="31"/>
        <v>57519.47</v>
      </c>
      <c r="I261" s="137">
        <f t="shared" si="31"/>
        <v>553029.76493373606</v>
      </c>
      <c r="J261" s="139">
        <f t="shared" si="31"/>
        <v>77177.631114932461</v>
      </c>
      <c r="K261" s="142">
        <f t="shared" si="31"/>
        <v>39402.896666666667</v>
      </c>
      <c r="L261" s="139">
        <f t="shared" si="31"/>
        <v>475851.80048547016</v>
      </c>
      <c r="M261" s="142">
        <f t="shared" si="31"/>
        <v>282209.82338623033</v>
      </c>
      <c r="N261" s="142">
        <f t="shared" si="31"/>
        <v>193641.31043257323</v>
      </c>
      <c r="O261" s="137">
        <f t="shared" si="31"/>
        <v>208688.78778159912</v>
      </c>
      <c r="P261" s="134">
        <f t="shared" si="31"/>
        <v>49254.920000000006</v>
      </c>
      <c r="Q261" s="137">
        <f t="shared" si="31"/>
        <v>553184.53381880361</v>
      </c>
      <c r="R261" s="134">
        <f t="shared" si="31"/>
        <v>302023.08671956364</v>
      </c>
      <c r="S261" s="134">
        <f t="shared" si="31"/>
        <v>251161.11376590654</v>
      </c>
    </row>
    <row r="262" spans="1:19" hidden="1">
      <c r="A262" s="135" t="s">
        <v>191</v>
      </c>
      <c r="B262" s="138">
        <f t="shared" ref="B262:S262" si="32">B243/B261-1</f>
        <v>0.55098773716285265</v>
      </c>
      <c r="C262" s="138">
        <f t="shared" si="32"/>
        <v>0.44375026964006326</v>
      </c>
      <c r="D262" s="140">
        <f t="shared" si="32"/>
        <v>0.59124735664975803</v>
      </c>
      <c r="E262" s="143">
        <f t="shared" si="32"/>
        <v>0.22351957670635558</v>
      </c>
      <c r="F262" s="140">
        <f t="shared" si="32"/>
        <v>0.1929231168441552</v>
      </c>
      <c r="G262" s="143">
        <f t="shared" si="32"/>
        <v>-0.31285332109420627</v>
      </c>
      <c r="H262" s="143">
        <f t="shared" si="32"/>
        <v>0.36713794476896267</v>
      </c>
      <c r="I262" s="138">
        <f t="shared" si="32"/>
        <v>0.59148432486866209</v>
      </c>
      <c r="J262" s="140">
        <f t="shared" si="32"/>
        <v>0.22027216419813755</v>
      </c>
      <c r="K262" s="143">
        <f t="shared" si="32"/>
        <v>0.1056695599579307</v>
      </c>
      <c r="L262" s="140">
        <f t="shared" si="32"/>
        <v>0.65169173748568521</v>
      </c>
      <c r="M262" s="143">
        <f t="shared" si="32"/>
        <v>0.56247691727687887</v>
      </c>
      <c r="N262" s="143">
        <f t="shared" si="32"/>
        <v>0.78171771038444571</v>
      </c>
      <c r="O262" s="138">
        <f t="shared" si="32"/>
        <v>0.45405015848704822</v>
      </c>
      <c r="P262" s="136">
        <f t="shared" si="32"/>
        <v>0.12924205007341949</v>
      </c>
      <c r="Q262" s="138">
        <f t="shared" si="32"/>
        <v>0.58755649053846692</v>
      </c>
      <c r="R262" s="136">
        <f t="shared" si="32"/>
        <v>0.50505214620179362</v>
      </c>
      <c r="S262" s="136">
        <f t="shared" si="32"/>
        <v>0.6867706784205061</v>
      </c>
    </row>
    <row r="263" spans="1:19" hidden="1"/>
    <row r="264" spans="1:19" hidden="1"/>
    <row r="265" spans="1:19" hidden="1"/>
    <row r="266" spans="1:19" hidden="1"/>
    <row r="268" spans="1:19">
      <c r="D268" s="144"/>
      <c r="E268" s="144"/>
      <c r="F268" s="144"/>
      <c r="G268" s="144"/>
      <c r="H268" s="144"/>
    </row>
    <row r="269" spans="1:19">
      <c r="B269" s="412"/>
      <c r="C269" s="412"/>
      <c r="D269" s="412"/>
      <c r="E269" s="412"/>
      <c r="F269" s="412"/>
      <c r="G269" s="412"/>
      <c r="H269" s="412"/>
    </row>
    <row r="270" spans="1:19">
      <c r="G270" s="146"/>
      <c r="H270" s="146"/>
      <c r="I270" s="146"/>
      <c r="J270" s="146"/>
      <c r="K270" s="146"/>
      <c r="L270" s="146"/>
      <c r="M270" s="146"/>
      <c r="N270" s="146"/>
      <c r="O270" s="146"/>
      <c r="P270" s="146"/>
      <c r="Q270" s="146"/>
    </row>
    <row r="271" spans="1:19">
      <c r="B271" s="412"/>
      <c r="G271" s="146"/>
      <c r="H271" s="146"/>
      <c r="I271" s="146"/>
      <c r="J271" s="146"/>
      <c r="K271" s="146"/>
      <c r="L271" s="146"/>
      <c r="M271" s="146"/>
      <c r="N271" s="146"/>
      <c r="O271" s="146"/>
      <c r="P271" s="146"/>
      <c r="Q271" s="146"/>
    </row>
    <row r="272" spans="1:19">
      <c r="B272" s="412"/>
      <c r="G272" s="145"/>
      <c r="H272" s="145"/>
      <c r="I272" s="145"/>
      <c r="J272" s="145"/>
      <c r="K272" s="145"/>
      <c r="L272" s="145"/>
      <c r="M272" s="145"/>
      <c r="N272" s="145"/>
      <c r="O272" s="145"/>
      <c r="P272" s="145"/>
      <c r="Q272" s="145"/>
    </row>
    <row r="273" spans="2:17">
      <c r="B273" s="412"/>
      <c r="G273" s="145"/>
      <c r="H273" s="145"/>
      <c r="I273" s="145"/>
      <c r="J273" s="145"/>
      <c r="K273" s="145"/>
      <c r="L273" s="145"/>
      <c r="M273" s="145"/>
      <c r="N273" s="145"/>
      <c r="O273" s="145"/>
      <c r="P273" s="145"/>
      <c r="Q273" s="145"/>
    </row>
    <row r="274" spans="2:17">
      <c r="B274" s="412"/>
      <c r="G274" s="145"/>
      <c r="H274" s="145"/>
      <c r="I274" s="145"/>
      <c r="J274" s="145"/>
      <c r="K274" s="145"/>
      <c r="L274" s="145"/>
      <c r="M274" s="145"/>
      <c r="N274" s="145"/>
      <c r="O274" s="145"/>
      <c r="P274" s="145"/>
      <c r="Q274" s="145"/>
    </row>
    <row r="275" spans="2:17">
      <c r="B275" s="412"/>
      <c r="G275" s="146"/>
      <c r="H275" s="146"/>
      <c r="I275" s="146"/>
      <c r="J275" s="146"/>
      <c r="K275" s="146"/>
      <c r="L275" s="146"/>
      <c r="M275" s="146"/>
      <c r="N275" s="146"/>
      <c r="O275" s="146"/>
      <c r="P275" s="146"/>
      <c r="Q275" s="146"/>
    </row>
    <row r="276" spans="2:17">
      <c r="B276" s="412"/>
      <c r="G276" s="146"/>
      <c r="H276" s="146"/>
      <c r="I276" s="146"/>
      <c r="J276" s="146"/>
      <c r="K276" s="146"/>
      <c r="L276" s="146"/>
      <c r="M276" s="146"/>
      <c r="N276" s="146"/>
      <c r="O276" s="146"/>
      <c r="P276" s="146"/>
      <c r="Q276" s="146"/>
    </row>
    <row r="277" spans="2:17">
      <c r="B277" s="412"/>
    </row>
    <row r="278" spans="2:17">
      <c r="B278" s="412"/>
    </row>
    <row r="284" spans="2:17">
      <c r="F284" s="145"/>
      <c r="G284" s="145"/>
      <c r="H284" s="146"/>
      <c r="I284" s="145"/>
      <c r="J284" s="146"/>
      <c r="K284" s="145"/>
      <c r="L284" s="145"/>
      <c r="M284" s="146"/>
    </row>
    <row r="285" spans="2:17">
      <c r="F285" s="145"/>
      <c r="G285" s="145"/>
      <c r="H285" s="146"/>
      <c r="I285" s="145"/>
      <c r="J285" s="146"/>
      <c r="K285" s="145"/>
      <c r="L285" s="145"/>
      <c r="M285" s="146"/>
    </row>
    <row r="286" spans="2:17">
      <c r="F286" s="145"/>
      <c r="G286" s="145"/>
      <c r="H286" s="146"/>
      <c r="I286" s="145"/>
      <c r="J286" s="146"/>
      <c r="K286" s="145"/>
      <c r="L286" s="145"/>
      <c r="M286" s="146"/>
    </row>
    <row r="287" spans="2:17">
      <c r="F287" s="145"/>
      <c r="G287" s="145"/>
      <c r="H287" s="146"/>
      <c r="I287" s="145"/>
      <c r="J287" s="146"/>
      <c r="K287" s="145"/>
      <c r="L287" s="145"/>
      <c r="M287" s="146"/>
    </row>
    <row r="288" spans="2:17">
      <c r="F288" s="145"/>
      <c r="G288" s="145"/>
      <c r="H288" s="146"/>
      <c r="I288" s="145"/>
      <c r="J288" s="146"/>
      <c r="K288" s="145"/>
      <c r="L288" s="145"/>
      <c r="M288" s="146"/>
    </row>
    <row r="289" spans="6:13">
      <c r="F289" s="145"/>
      <c r="G289" s="145"/>
      <c r="H289" s="146"/>
      <c r="I289" s="145"/>
      <c r="J289" s="146"/>
      <c r="K289" s="145"/>
      <c r="L289" s="145"/>
      <c r="M289" s="146"/>
    </row>
    <row r="290" spans="6:13">
      <c r="F290" s="145"/>
      <c r="G290" s="145"/>
      <c r="H290" s="146"/>
      <c r="I290" s="145"/>
      <c r="J290" s="146"/>
      <c r="K290" s="145"/>
      <c r="L290" s="145"/>
      <c r="M290" s="146"/>
    </row>
    <row r="295" spans="6:13">
      <c r="F295" s="145"/>
      <c r="G295" s="145"/>
      <c r="H295" s="146"/>
      <c r="I295" s="145"/>
    </row>
    <row r="296" spans="6:13">
      <c r="F296" s="145"/>
      <c r="G296" s="145"/>
      <c r="H296" s="146"/>
      <c r="I296" s="145"/>
    </row>
    <row r="297" spans="6:13">
      <c r="F297" s="145"/>
      <c r="G297" s="145"/>
      <c r="H297" s="146"/>
      <c r="I297" s="145"/>
    </row>
    <row r="298" spans="6:13">
      <c r="F298" s="145"/>
      <c r="G298" s="145"/>
      <c r="H298" s="146"/>
      <c r="I298" s="145"/>
    </row>
    <row r="299" spans="6:13">
      <c r="F299" s="145"/>
      <c r="G299" s="145"/>
      <c r="H299" s="146"/>
      <c r="I299" s="145"/>
    </row>
    <row r="300" spans="6:13">
      <c r="F300" s="145"/>
      <c r="G300" s="145"/>
      <c r="H300" s="146"/>
      <c r="I300" s="145"/>
    </row>
    <row r="301" spans="6:13">
      <c r="F301" s="145"/>
      <c r="G301" s="145"/>
      <c r="H301" s="146"/>
      <c r="I301" s="145"/>
      <c r="J301" s="146"/>
    </row>
    <row r="302" spans="6:13">
      <c r="F302" s="145"/>
      <c r="G302" s="145"/>
      <c r="H302" s="146"/>
      <c r="I302" s="145"/>
      <c r="J302" s="146"/>
    </row>
    <row r="303" spans="6:13">
      <c r="F303" s="145"/>
      <c r="G303" s="145"/>
      <c r="H303" s="146"/>
      <c r="I303" s="145"/>
      <c r="J303" s="146"/>
    </row>
    <row r="304" spans="6:13">
      <c r="F304" s="145"/>
      <c r="G304" s="145"/>
      <c r="H304" s="146"/>
      <c r="I304" s="145"/>
      <c r="J304" s="146"/>
    </row>
  </sheetData>
  <mergeCells count="3">
    <mergeCell ref="U3:U5"/>
    <mergeCell ref="A1:U1"/>
    <mergeCell ref="A239:S239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5" orientation="landscape" r:id="rId1"/>
  <rowBreaks count="1" manualBreakCount="1">
    <brk id="248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9"/>
  <sheetViews>
    <sheetView workbookViewId="0">
      <pane ySplit="175" topLeftCell="A230" activePane="bottomLeft" state="frozen"/>
      <selection pane="bottomLeft" activeCell="E283" sqref="E283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15" t="s">
        <v>325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12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13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14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customHeight="1">
      <c r="A179" s="433" t="s">
        <v>272</v>
      </c>
      <c r="B179" s="434">
        <f>SUM(B176:B178)</f>
        <v>340638.39802315237</v>
      </c>
      <c r="C179" s="434">
        <f t="shared" ref="C179:S179" si="9">SUM(C176:C178)</f>
        <v>99456.2</v>
      </c>
      <c r="D179" s="434">
        <f t="shared" si="9"/>
        <v>54508.490000000005</v>
      </c>
      <c r="E179" s="434">
        <f t="shared" si="9"/>
        <v>4405.25</v>
      </c>
      <c r="F179" s="434">
        <f t="shared" si="9"/>
        <v>44947.71</v>
      </c>
      <c r="G179" s="434">
        <f t="shared" si="9"/>
        <v>21700.9</v>
      </c>
      <c r="H179" s="434">
        <f t="shared" si="9"/>
        <v>23247.81</v>
      </c>
      <c r="I179" s="434">
        <f t="shared" si="9"/>
        <v>241181.19802315236</v>
      </c>
      <c r="J179" s="434">
        <f t="shared" si="9"/>
        <v>57065.270907604157</v>
      </c>
      <c r="K179" s="434">
        <f t="shared" si="9"/>
        <v>8034.9</v>
      </c>
      <c r="L179" s="434">
        <f t="shared" si="9"/>
        <v>184115.9271155482</v>
      </c>
      <c r="M179" s="434">
        <f t="shared" si="9"/>
        <v>112602.1304445453</v>
      </c>
      <c r="N179" s="434">
        <f t="shared" si="9"/>
        <v>71513.7966710029</v>
      </c>
      <c r="O179" s="434">
        <f t="shared" si="9"/>
        <v>111573.76090760416</v>
      </c>
      <c r="P179" s="434">
        <f t="shared" si="9"/>
        <v>12440.15</v>
      </c>
      <c r="Q179" s="434">
        <f t="shared" si="9"/>
        <v>229064.63711554819</v>
      </c>
      <c r="R179" s="434">
        <f t="shared" si="9"/>
        <v>134303.03044454529</v>
      </c>
      <c r="S179" s="434">
        <f t="shared" si="9"/>
        <v>94761.606671002897</v>
      </c>
      <c r="T179" s="148"/>
      <c r="U179" s="147"/>
      <c r="Y179" s="150"/>
    </row>
    <row r="180" spans="1:25" s="156" customFormat="1" ht="18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6" customFormat="1" ht="19.5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5">
        <v>43091</v>
      </c>
      <c r="T182" s="361"/>
      <c r="U182" s="165"/>
      <c r="Y182" s="437"/>
    </row>
    <row r="183" spans="1:25" s="438" customFormat="1" ht="19.5" customHeight="1">
      <c r="A183" s="433" t="s">
        <v>273</v>
      </c>
      <c r="B183" s="434">
        <f>SUM(B180:B182)</f>
        <v>441234</v>
      </c>
      <c r="C183" s="434">
        <f t="shared" ref="C183:S183" si="10">SUM(C180:C182)</f>
        <v>119913</v>
      </c>
      <c r="D183" s="434">
        <f t="shared" si="10"/>
        <v>82633</v>
      </c>
      <c r="E183" s="434">
        <f t="shared" si="10"/>
        <v>1492</v>
      </c>
      <c r="F183" s="434">
        <f t="shared" si="10"/>
        <v>37279</v>
      </c>
      <c r="G183" s="434">
        <f t="shared" si="10"/>
        <v>9821</v>
      </c>
      <c r="H183" s="434">
        <f t="shared" si="10"/>
        <v>27458</v>
      </c>
      <c r="I183" s="434">
        <f t="shared" si="10"/>
        <v>321323</v>
      </c>
      <c r="J183" s="434">
        <f t="shared" si="10"/>
        <v>37881</v>
      </c>
      <c r="K183" s="434">
        <f t="shared" si="10"/>
        <v>18437</v>
      </c>
      <c r="L183" s="434">
        <f t="shared" si="10"/>
        <v>283442</v>
      </c>
      <c r="M183" s="434">
        <f t="shared" si="10"/>
        <v>167102</v>
      </c>
      <c r="N183" s="434">
        <f t="shared" si="10"/>
        <v>116340</v>
      </c>
      <c r="O183" s="434">
        <f t="shared" si="10"/>
        <v>120514.0789308355</v>
      </c>
      <c r="P183" s="434">
        <f t="shared" si="10"/>
        <v>19929.330000000002</v>
      </c>
      <c r="Q183" s="434">
        <f t="shared" si="10"/>
        <v>320720.63444291305</v>
      </c>
      <c r="R183" s="434">
        <f t="shared" si="10"/>
        <v>176922.814848323</v>
      </c>
      <c r="S183" s="434">
        <f t="shared" si="10"/>
        <v>143797.81959459005</v>
      </c>
      <c r="T183" s="148"/>
      <c r="U183" s="147"/>
      <c r="Y183" s="439"/>
    </row>
    <row r="184" spans="1:25" s="156" customFormat="1" ht="18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customHeight="1">
      <c r="A187" s="433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customHeight="1">
      <c r="A191" s="433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customHeight="1">
      <c r="A196" s="433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0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customHeight="1">
      <c r="A200" s="433" t="s">
        <v>275</v>
      </c>
      <c r="B200" s="441">
        <f>SUM(B197:B199)</f>
        <v>376163.68449638807</v>
      </c>
      <c r="C200" s="441">
        <f t="shared" ref="C200:S200" si="16">SUM(C197:C199)</f>
        <v>98940.81</v>
      </c>
      <c r="D200" s="441">
        <f t="shared" si="16"/>
        <v>57990.630000000005</v>
      </c>
      <c r="E200" s="441">
        <f t="shared" si="16"/>
        <v>1990.75</v>
      </c>
      <c r="F200" s="441">
        <f t="shared" si="16"/>
        <v>40950.18</v>
      </c>
      <c r="G200" s="441">
        <f t="shared" si="16"/>
        <v>18050.34</v>
      </c>
      <c r="H200" s="441">
        <f t="shared" si="16"/>
        <v>22899.84</v>
      </c>
      <c r="I200" s="441">
        <f t="shared" si="16"/>
        <v>277222.87449638802</v>
      </c>
      <c r="J200" s="441">
        <f t="shared" si="16"/>
        <v>36947.854750144281</v>
      </c>
      <c r="K200" s="441">
        <f t="shared" si="16"/>
        <v>17110.88</v>
      </c>
      <c r="L200" s="441">
        <f t="shared" si="16"/>
        <v>240274.01974624378</v>
      </c>
      <c r="M200" s="441">
        <f t="shared" si="16"/>
        <v>125147.27869344299</v>
      </c>
      <c r="N200" s="441">
        <f t="shared" si="16"/>
        <v>115127.74105280076</v>
      </c>
      <c r="O200" s="441">
        <f t="shared" si="16"/>
        <v>94939.484750144285</v>
      </c>
      <c r="P200" s="441">
        <f t="shared" si="16"/>
        <v>19100.63</v>
      </c>
      <c r="Q200" s="441">
        <f t="shared" si="16"/>
        <v>281224.19974624377</v>
      </c>
      <c r="R200" s="441">
        <f t="shared" si="16"/>
        <v>143197.61869344302</v>
      </c>
      <c r="S200" s="441">
        <f t="shared" si="16"/>
        <v>138026.58105280076</v>
      </c>
      <c r="T200" s="423"/>
      <c r="U200" s="392"/>
      <c r="Y200" s="150"/>
    </row>
    <row r="201" spans="1:25" s="149" customFormat="1" ht="18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customHeight="1">
      <c r="A203" s="442" t="s">
        <v>215</v>
      </c>
      <c r="B203" s="443">
        <v>127234</v>
      </c>
      <c r="C203" s="443">
        <v>32259</v>
      </c>
      <c r="D203" s="444">
        <v>21097</v>
      </c>
      <c r="E203" s="444">
        <v>205</v>
      </c>
      <c r="F203" s="444">
        <v>11162</v>
      </c>
      <c r="G203" s="444">
        <v>6121</v>
      </c>
      <c r="H203" s="444">
        <v>5041</v>
      </c>
      <c r="I203" s="444">
        <v>94975</v>
      </c>
      <c r="J203" s="444">
        <v>20503</v>
      </c>
      <c r="K203" s="444">
        <v>17178</v>
      </c>
      <c r="L203" s="444">
        <v>74472</v>
      </c>
      <c r="M203" s="444">
        <v>44015</v>
      </c>
      <c r="N203" s="444">
        <v>30458</v>
      </c>
      <c r="O203" s="444">
        <v>41600</v>
      </c>
      <c r="P203" s="444">
        <v>17383</v>
      </c>
      <c r="Q203" s="444">
        <v>85635</v>
      </c>
      <c r="R203" s="444">
        <v>50136</v>
      </c>
      <c r="S203" s="445">
        <v>35499</v>
      </c>
      <c r="T203" s="352"/>
      <c r="U203" s="159"/>
      <c r="Y203" s="150"/>
    </row>
    <row r="204" spans="1:25" s="410" customFormat="1" ht="18" customHeight="1">
      <c r="A204" s="460" t="s">
        <v>284</v>
      </c>
      <c r="B204" s="461">
        <f>SUM(B201:B203)</f>
        <v>358297.56662591855</v>
      </c>
      <c r="C204" s="461">
        <f t="shared" ref="C204:U204" si="17">SUM(C201:C203)</f>
        <v>88335.540000000008</v>
      </c>
      <c r="D204" s="461">
        <f t="shared" si="17"/>
        <v>51218.47</v>
      </c>
      <c r="E204" s="461">
        <f t="shared" si="17"/>
        <v>569.41</v>
      </c>
      <c r="F204" s="461">
        <f t="shared" si="17"/>
        <v>37117.07</v>
      </c>
      <c r="G204" s="461">
        <f t="shared" si="17"/>
        <v>18894.57</v>
      </c>
      <c r="H204" s="461">
        <f t="shared" si="17"/>
        <v>18222.5</v>
      </c>
      <c r="I204" s="461">
        <f t="shared" si="17"/>
        <v>269962.02662591857</v>
      </c>
      <c r="J204" s="461">
        <f t="shared" si="17"/>
        <v>71463.565541066331</v>
      </c>
      <c r="K204" s="461">
        <f t="shared" si="17"/>
        <v>21516.29</v>
      </c>
      <c r="L204" s="461">
        <f t="shared" si="17"/>
        <v>198498.46108485223</v>
      </c>
      <c r="M204" s="461">
        <f t="shared" si="17"/>
        <v>111241.72349573544</v>
      </c>
      <c r="N204" s="461">
        <f t="shared" si="17"/>
        <v>87257.73758911679</v>
      </c>
      <c r="O204" s="461">
        <f t="shared" si="17"/>
        <v>122682.03554106633</v>
      </c>
      <c r="P204" s="461">
        <f t="shared" si="17"/>
        <v>22085.7</v>
      </c>
      <c r="Q204" s="461">
        <f t="shared" si="17"/>
        <v>235616.53108485223</v>
      </c>
      <c r="R204" s="461">
        <f t="shared" si="17"/>
        <v>130136.29349573544</v>
      </c>
      <c r="S204" s="461">
        <f t="shared" si="17"/>
        <v>105480.23758911679</v>
      </c>
      <c r="T204" s="461">
        <f t="shared" si="17"/>
        <v>0</v>
      </c>
      <c r="U204" s="461">
        <f t="shared" si="17"/>
        <v>0</v>
      </c>
      <c r="Y204" s="408"/>
    </row>
    <row r="205" spans="1:25" s="149" customFormat="1" ht="18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customHeight="1">
      <c r="A208" s="460" t="s">
        <v>292</v>
      </c>
      <c r="B208" s="473">
        <f>SUM(B205:B207)</f>
        <v>472760.46324823919</v>
      </c>
      <c r="C208" s="473">
        <f t="shared" ref="C208:U208" si="18">SUM(C205:C207)</f>
        <v>162674.65</v>
      </c>
      <c r="D208" s="473">
        <f t="shared" si="18"/>
        <v>89814.5</v>
      </c>
      <c r="E208" s="473">
        <f t="shared" si="18"/>
        <v>2912.49</v>
      </c>
      <c r="F208" s="473">
        <f t="shared" si="18"/>
        <v>72859.149999999994</v>
      </c>
      <c r="G208" s="473">
        <f t="shared" si="18"/>
        <v>39671.160000000003</v>
      </c>
      <c r="H208" s="473">
        <f t="shared" si="18"/>
        <v>33186.99</v>
      </c>
      <c r="I208" s="473">
        <f t="shared" si="18"/>
        <v>310086.81324823922</v>
      </c>
      <c r="J208" s="473">
        <f t="shared" si="18"/>
        <v>37589.814779655004</v>
      </c>
      <c r="K208" s="473">
        <f t="shared" si="18"/>
        <v>24150.57</v>
      </c>
      <c r="L208" s="473">
        <f t="shared" si="18"/>
        <v>272497.99846858421</v>
      </c>
      <c r="M208" s="473">
        <f t="shared" si="18"/>
        <v>140009.93771629242</v>
      </c>
      <c r="N208" s="473">
        <f t="shared" si="18"/>
        <v>132487.06075229179</v>
      </c>
      <c r="O208" s="473">
        <f t="shared" si="18"/>
        <v>127404.314779655</v>
      </c>
      <c r="P208" s="473">
        <f t="shared" si="18"/>
        <v>27063.06</v>
      </c>
      <c r="Q208" s="473">
        <f t="shared" si="18"/>
        <v>345356.14846858417</v>
      </c>
      <c r="R208" s="473">
        <f t="shared" si="18"/>
        <v>179682.09771629242</v>
      </c>
      <c r="S208" s="473">
        <f t="shared" si="18"/>
        <v>165674.05075229181</v>
      </c>
      <c r="T208" s="473">
        <f t="shared" si="18"/>
        <v>0</v>
      </c>
      <c r="U208" s="473">
        <f t="shared" si="18"/>
        <v>0</v>
      </c>
      <c r="Y208" s="355"/>
    </row>
    <row r="209" spans="1:25" s="354" customFormat="1" ht="18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>
      <c r="A213" s="424" t="s">
        <v>276</v>
      </c>
      <c r="B213" s="446">
        <f>SUM(B210:B212)</f>
        <v>340326.01951071143</v>
      </c>
      <c r="C213" s="446">
        <f t="shared" ref="C213:S213" si="20">SUM(C210:C212)</f>
        <v>96163.33</v>
      </c>
      <c r="D213" s="446">
        <f t="shared" si="20"/>
        <v>63609.16</v>
      </c>
      <c r="E213" s="446">
        <f t="shared" si="20"/>
        <v>4330.55</v>
      </c>
      <c r="F213" s="446">
        <f t="shared" si="20"/>
        <v>32554.17</v>
      </c>
      <c r="G213" s="446">
        <f t="shared" si="20"/>
        <v>11361.69</v>
      </c>
      <c r="H213" s="446">
        <f t="shared" si="20"/>
        <v>21192.48</v>
      </c>
      <c r="I213" s="446">
        <f t="shared" si="20"/>
        <v>244163.68951071144</v>
      </c>
      <c r="J213" s="446">
        <f t="shared" si="20"/>
        <v>60068.087003426597</v>
      </c>
      <c r="K213" s="446">
        <f t="shared" si="20"/>
        <v>17301.400000000001</v>
      </c>
      <c r="L213" s="446">
        <f t="shared" si="20"/>
        <v>184095.60250728484</v>
      </c>
      <c r="M213" s="446">
        <f t="shared" si="20"/>
        <v>108045.72376842932</v>
      </c>
      <c r="N213" s="446">
        <f t="shared" si="20"/>
        <v>76049.878738855507</v>
      </c>
      <c r="O213" s="446">
        <f t="shared" si="20"/>
        <v>123677.2470034266</v>
      </c>
      <c r="P213" s="446">
        <f t="shared" si="20"/>
        <v>21629.95</v>
      </c>
      <c r="Q213" s="446">
        <f t="shared" si="20"/>
        <v>216649.77250728483</v>
      </c>
      <c r="R213" s="446">
        <f t="shared" si="20"/>
        <v>119408.41376842932</v>
      </c>
      <c r="S213" s="446">
        <f t="shared" si="20"/>
        <v>97241.358738855517</v>
      </c>
      <c r="T213" s="398"/>
      <c r="U213" s="399"/>
      <c r="V213" s="474">
        <f>(B213-B196)/B196*100</f>
        <v>0.67170290320704762</v>
      </c>
      <c r="W213" s="474">
        <f>(C213-C196)/C196*100</f>
        <v>30.840977931690212</v>
      </c>
      <c r="Y213" s="355"/>
    </row>
    <row r="214" spans="1:25" s="452" customFormat="1" ht="18" customHeight="1">
      <c r="A214" s="447" t="s">
        <v>223</v>
      </c>
      <c r="B214" s="448">
        <v>140188</v>
      </c>
      <c r="C214" s="449">
        <v>28746</v>
      </c>
      <c r="D214" s="449">
        <v>19652</v>
      </c>
      <c r="E214" s="449">
        <v>345</v>
      </c>
      <c r="F214" s="449">
        <v>9094</v>
      </c>
      <c r="G214" s="449">
        <v>2403</v>
      </c>
      <c r="H214" s="449">
        <v>6691</v>
      </c>
      <c r="I214" s="449">
        <v>111442</v>
      </c>
      <c r="J214" s="449">
        <v>10456</v>
      </c>
      <c r="K214" s="449">
        <v>6071</v>
      </c>
      <c r="L214" s="449">
        <v>100985</v>
      </c>
      <c r="M214" s="449">
        <v>61146</v>
      </c>
      <c r="N214" s="449">
        <v>39839</v>
      </c>
      <c r="O214" s="449">
        <v>30108</v>
      </c>
      <c r="P214" s="449">
        <v>6416</v>
      </c>
      <c r="Q214" s="449">
        <v>110080</v>
      </c>
      <c r="R214" s="449">
        <v>63549</v>
      </c>
      <c r="S214" s="450">
        <v>46531</v>
      </c>
      <c r="T214" s="451"/>
      <c r="U214" s="448"/>
      <c r="V214" s="475"/>
      <c r="Y214" s="453"/>
    </row>
    <row r="215" spans="1:25" s="390" customFormat="1" ht="18" customHeight="1">
      <c r="A215" s="454" t="s">
        <v>224</v>
      </c>
      <c r="B215" s="455">
        <v>111384</v>
      </c>
      <c r="C215" s="456">
        <v>25130</v>
      </c>
      <c r="D215" s="456">
        <v>16376</v>
      </c>
      <c r="E215" s="456">
        <v>398</v>
      </c>
      <c r="F215" s="456">
        <v>8753</v>
      </c>
      <c r="G215" s="456">
        <v>2211</v>
      </c>
      <c r="H215" s="456">
        <v>6542</v>
      </c>
      <c r="I215" s="456">
        <v>86254</v>
      </c>
      <c r="J215" s="456">
        <v>11872</v>
      </c>
      <c r="K215" s="456">
        <v>3100</v>
      </c>
      <c r="L215" s="456">
        <v>74382</v>
      </c>
      <c r="M215" s="456">
        <v>42691</v>
      </c>
      <c r="N215" s="456">
        <v>31691</v>
      </c>
      <c r="O215" s="456">
        <v>28248</v>
      </c>
      <c r="P215" s="456">
        <v>3498</v>
      </c>
      <c r="Q215" s="456">
        <v>83136</v>
      </c>
      <c r="R215" s="456">
        <v>44902</v>
      </c>
      <c r="S215" s="457">
        <v>38233</v>
      </c>
      <c r="T215" s="458"/>
      <c r="U215" s="455"/>
      <c r="V215" s="476"/>
      <c r="Y215" s="391"/>
    </row>
    <row r="216" spans="1:25" s="390" customFormat="1" ht="18" customHeight="1">
      <c r="A216" s="454" t="s">
        <v>225</v>
      </c>
      <c r="B216" s="455">
        <v>128926.25406726528</v>
      </c>
      <c r="C216" s="456">
        <v>34546</v>
      </c>
      <c r="D216" s="456">
        <v>23066.1</v>
      </c>
      <c r="E216" s="456">
        <v>537.94000000000005</v>
      </c>
      <c r="F216" s="456">
        <v>11479.9</v>
      </c>
      <c r="G216" s="456">
        <v>2237.1999999999998</v>
      </c>
      <c r="H216" s="456">
        <v>9242.7000000000007</v>
      </c>
      <c r="I216" s="456">
        <v>94380.254067265283</v>
      </c>
      <c r="J216" s="456">
        <v>12010.710843488983</v>
      </c>
      <c r="K216" s="456">
        <v>8318.85</v>
      </c>
      <c r="L216" s="456">
        <v>82369.543223776302</v>
      </c>
      <c r="M216" s="456">
        <v>41087.409653282397</v>
      </c>
      <c r="N216" s="456">
        <v>41282.133570493897</v>
      </c>
      <c r="O216" s="456">
        <v>35076.810843488987</v>
      </c>
      <c r="P216" s="456">
        <v>8856.7900000000009</v>
      </c>
      <c r="Q216" s="456">
        <v>93849.443223776296</v>
      </c>
      <c r="R216" s="456">
        <v>43324.609653282401</v>
      </c>
      <c r="S216" s="457">
        <v>50524.833570493895</v>
      </c>
      <c r="T216" s="458"/>
      <c r="U216" s="455"/>
      <c r="V216" s="476"/>
      <c r="Y216" s="391"/>
    </row>
    <row r="217" spans="1:25" s="410" customFormat="1" ht="18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4">
        <f>(B217-B200)/B200*100</f>
        <v>1.1523094199485013</v>
      </c>
      <c r="W217" s="474">
        <f>(C217-C200)/C200*100</f>
        <v>-10.631416904713028</v>
      </c>
      <c r="Y217" s="408"/>
    </row>
    <row r="218" spans="1:25" s="158" customFormat="1" ht="18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0">
        <v>45678.273339117135</v>
      </c>
      <c r="T218" s="411"/>
      <c r="U218" s="409"/>
      <c r="V218" s="477"/>
      <c r="Y218" s="174"/>
    </row>
    <row r="219" spans="1:25" s="158" customFormat="1" ht="18" customHeight="1">
      <c r="A219" s="431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2">
        <v>30636.430807665191</v>
      </c>
      <c r="T219" s="411"/>
      <c r="U219" s="409"/>
      <c r="V219" s="477"/>
      <c r="Y219" s="174"/>
    </row>
    <row r="220" spans="1:25" s="156" customFormat="1" ht="18" customHeight="1">
      <c r="A220" s="431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2">
        <v>42764</v>
      </c>
      <c r="T220" s="376"/>
      <c r="U220" s="377"/>
      <c r="V220" s="478"/>
      <c r="Y220" s="163"/>
    </row>
    <row r="221" spans="1:25" s="410" customFormat="1" ht="18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59"/>
      <c r="U221" s="417"/>
      <c r="V221" s="474">
        <f>(B221-B204)/B204*100</f>
        <v>-3.4249725539719287</v>
      </c>
      <c r="W221" s="474">
        <f>(C221-C204)/C204*100</f>
        <v>5.9413459180755464</v>
      </c>
      <c r="Y221" s="408"/>
    </row>
    <row r="222" spans="1:25" s="471" customFormat="1" ht="18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0"/>
      <c r="U222" s="469"/>
      <c r="V222" s="479"/>
      <c r="Y222" s="472"/>
    </row>
    <row r="223" spans="1:25" s="471" customFormat="1" ht="18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0"/>
      <c r="U223" s="469"/>
      <c r="V223" s="479"/>
      <c r="Y223" s="472"/>
    </row>
    <row r="224" spans="1:25" s="471" customFormat="1" ht="18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0"/>
      <c r="U224" s="469"/>
      <c r="V224" s="479"/>
      <c r="Y224" s="472"/>
    </row>
    <row r="225" spans="1:25" s="471" customFormat="1" ht="18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0"/>
      <c r="U225" s="469"/>
      <c r="V225" s="474">
        <f>(B225-B208)/B208*100</f>
        <v>25.53963972633797</v>
      </c>
      <c r="W225" s="474">
        <f>(C225-C208)/C208*100</f>
        <v>24.495629773907609</v>
      </c>
      <c r="Y225" s="472"/>
    </row>
    <row r="226" spans="1:25" s="158" customFormat="1" ht="18" customHeight="1">
      <c r="A226" s="431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8"/>
      <c r="W226" s="478"/>
      <c r="Y226" s="174"/>
    </row>
    <row r="227" spans="1:25" s="158" customFormat="1" ht="18" customHeight="1">
      <c r="A227" s="431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8"/>
      <c r="W227" s="478"/>
      <c r="Y227" s="174"/>
    </row>
    <row r="228" spans="1:25" s="158" customFormat="1" ht="18" customHeight="1">
      <c r="A228" s="431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8"/>
      <c r="W228" s="478"/>
      <c r="Y228" s="174"/>
    </row>
    <row r="229" spans="1:25" s="471" customFormat="1" ht="18" customHeight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0"/>
      <c r="U229" s="469"/>
      <c r="V229" s="474"/>
      <c r="W229" s="474"/>
      <c r="Y229" s="472"/>
    </row>
    <row r="230" spans="1:25" s="158" customFormat="1" ht="18" customHeight="1">
      <c r="A230" s="431" t="s">
        <v>299</v>
      </c>
      <c r="B230" s="159">
        <v>96269.756505826706</v>
      </c>
      <c r="C230" s="483">
        <v>24012.86</v>
      </c>
      <c r="D230" s="483">
        <v>15447.48</v>
      </c>
      <c r="E230" s="483">
        <v>1357.69</v>
      </c>
      <c r="F230" s="483">
        <v>8565.3799999999992</v>
      </c>
      <c r="G230" s="483">
        <v>2156.36</v>
      </c>
      <c r="H230" s="483">
        <v>6409.02</v>
      </c>
      <c r="I230" s="483">
        <v>72256.896505826706</v>
      </c>
      <c r="J230" s="483">
        <v>4197.1797522618936</v>
      </c>
      <c r="K230" s="483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8"/>
      <c r="W230" s="478"/>
      <c r="Y230" s="174"/>
    </row>
    <row r="231" spans="1:25" s="158" customFormat="1" ht="18" customHeight="1">
      <c r="A231" s="431" t="s">
        <v>300</v>
      </c>
      <c r="B231" s="490">
        <v>153019.22476222855</v>
      </c>
      <c r="C231" s="491">
        <v>28120.44</v>
      </c>
      <c r="D231" s="491">
        <v>18857.5</v>
      </c>
      <c r="E231" s="491">
        <v>3271.77</v>
      </c>
      <c r="F231" s="491">
        <v>9262.94</v>
      </c>
      <c r="G231" s="491">
        <v>2130.4299999999998</v>
      </c>
      <c r="H231" s="491">
        <v>7132.51</v>
      </c>
      <c r="I231" s="491">
        <v>124898.78476222856</v>
      </c>
      <c r="J231" s="491">
        <v>8766.7843607673203</v>
      </c>
      <c r="K231" s="491">
        <v>6299.64</v>
      </c>
      <c r="L231" s="492">
        <v>116132.00040146124</v>
      </c>
      <c r="M231" s="492">
        <v>88818.199825997348</v>
      </c>
      <c r="N231" s="492">
        <v>27313.80057546388</v>
      </c>
      <c r="O231" s="492">
        <v>27624.284360767324</v>
      </c>
      <c r="P231" s="492">
        <v>9571.41</v>
      </c>
      <c r="Q231" s="492">
        <v>125394.94040146124</v>
      </c>
      <c r="R231" s="492">
        <v>90948.629825997356</v>
      </c>
      <c r="S231" s="493">
        <v>34446.310575463882</v>
      </c>
      <c r="T231" s="411"/>
      <c r="U231" s="409"/>
      <c r="V231" s="478"/>
      <c r="W231" s="478"/>
      <c r="Y231" s="174"/>
    </row>
    <row r="232" spans="1:25" s="156" customFormat="1" ht="18" customHeight="1">
      <c r="A232" s="431" t="s">
        <v>301</v>
      </c>
      <c r="B232" s="490">
        <v>214570.34888169545</v>
      </c>
      <c r="C232" s="491">
        <v>57032.15</v>
      </c>
      <c r="D232" s="491">
        <v>35430.339999999997</v>
      </c>
      <c r="E232" s="491">
        <v>1301.96</v>
      </c>
      <c r="F232" s="491">
        <v>21601.81</v>
      </c>
      <c r="G232" s="491">
        <v>3131.04</v>
      </c>
      <c r="H232" s="491">
        <v>18470.77</v>
      </c>
      <c r="I232" s="491">
        <v>157538.19888169543</v>
      </c>
      <c r="J232" s="491">
        <v>10989.82408578954</v>
      </c>
      <c r="K232" s="491">
        <v>9127.68</v>
      </c>
      <c r="L232" s="492">
        <v>146548.3747959059</v>
      </c>
      <c r="M232" s="492">
        <v>88023.824362438216</v>
      </c>
      <c r="N232" s="492">
        <v>58524.550433467703</v>
      </c>
      <c r="O232" s="492">
        <v>46420.16408578954</v>
      </c>
      <c r="P232" s="492">
        <v>10429.64</v>
      </c>
      <c r="Q232" s="492">
        <v>168150.18479590592</v>
      </c>
      <c r="R232" s="492">
        <v>91154.864362438209</v>
      </c>
      <c r="S232" s="497">
        <v>76995.320433467699</v>
      </c>
      <c r="T232" s="376"/>
      <c r="U232" s="377"/>
      <c r="V232" s="478"/>
      <c r="W232" s="478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8"/>
      <c r="W233" s="478"/>
      <c r="Y233" s="174"/>
    </row>
    <row r="234" spans="1:25" s="158" customFormat="1" ht="18" customHeight="1">
      <c r="A234" s="431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8"/>
      <c r="W234" s="478"/>
      <c r="Y234" s="174"/>
    </row>
    <row r="235" spans="1:25" s="158" customFormat="1" ht="18" customHeight="1">
      <c r="A235" s="431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8"/>
      <c r="W235" s="478"/>
      <c r="Y235" s="174"/>
    </row>
    <row r="236" spans="1:25" s="158" customFormat="1" ht="18" customHeight="1">
      <c r="A236" s="431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8"/>
      <c r="W236" s="478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499"/>
      <c r="W237" s="499"/>
      <c r="Y237" s="408"/>
    </row>
    <row r="238" spans="1:25" s="158" customFormat="1" ht="18" customHeight="1">
      <c r="A238" s="501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409">
        <v>45295.967125675284</v>
      </c>
      <c r="T238" s="409"/>
      <c r="U238" s="409"/>
      <c r="V238" s="478"/>
      <c r="W238" s="478"/>
      <c r="Y238" s="174"/>
    </row>
    <row r="239" spans="1:25" s="158" customFormat="1" ht="18" customHeight="1">
      <c r="A239" s="501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409">
        <v>53584.726290728169</v>
      </c>
      <c r="T239" s="409"/>
      <c r="U239" s="409"/>
      <c r="V239" s="478"/>
      <c r="W239" s="478"/>
      <c r="Y239" s="174"/>
    </row>
    <row r="240" spans="1:25" s="158" customFormat="1" ht="18" customHeight="1">
      <c r="A240" s="501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409">
        <v>67484.874701081397</v>
      </c>
      <c r="T240" s="409"/>
      <c r="U240" s="409"/>
      <c r="V240" s="478"/>
      <c r="W240" s="478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417">
        <f t="shared" si="27"/>
        <v>166365.56811748486</v>
      </c>
      <c r="T241" s="417"/>
      <c r="U241" s="417"/>
      <c r="V241" s="499"/>
      <c r="W241" s="499"/>
      <c r="Y241" s="408"/>
    </row>
    <row r="242" spans="1:25" s="158" customFormat="1" ht="18" customHeight="1">
      <c r="A242" s="431" t="s">
        <v>316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377">
        <v>41541.773435027862</v>
      </c>
      <c r="T242" s="409"/>
      <c r="U242" s="409"/>
      <c r="V242" s="478"/>
      <c r="W242" s="478"/>
      <c r="Y242" s="174"/>
    </row>
    <row r="243" spans="1:25" s="158" customFormat="1" ht="18" customHeight="1">
      <c r="A243" s="431" t="s">
        <v>317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377">
        <v>55207.501155259284</v>
      </c>
      <c r="T243" s="409"/>
      <c r="U243" s="409"/>
      <c r="V243" s="478"/>
      <c r="W243" s="478"/>
      <c r="Y243" s="174"/>
    </row>
    <row r="244" spans="1:25" s="158" customFormat="1" ht="18" customHeight="1">
      <c r="A244" s="431" t="s">
        <v>315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377">
        <v>79561.705073447098</v>
      </c>
      <c r="T244" s="409"/>
      <c r="U244" s="409"/>
      <c r="V244" s="478"/>
      <c r="W244" s="478"/>
      <c r="Y244" s="174"/>
    </row>
    <row r="245" spans="1:25" s="410" customFormat="1" ht="18" customHeight="1">
      <c r="A245" s="424" t="s">
        <v>318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417">
        <f t="shared" si="28"/>
        <v>176310.97966373427</v>
      </c>
      <c r="T245" s="417">
        <f t="shared" si="28"/>
        <v>0</v>
      </c>
      <c r="U245" s="417">
        <f t="shared" si="28"/>
        <v>0</v>
      </c>
      <c r="V245" s="499"/>
      <c r="W245" s="499"/>
      <c r="Y245" s="408"/>
    </row>
    <row r="246" spans="1:25" s="158" customFormat="1" ht="18" customHeight="1">
      <c r="A246" s="431" t="s">
        <v>320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377">
        <v>67569.590255407064</v>
      </c>
      <c r="T246" s="409"/>
      <c r="U246" s="409"/>
      <c r="V246" s="478"/>
      <c r="W246" s="478"/>
      <c r="Y246" s="174"/>
    </row>
    <row r="247" spans="1:25" s="158" customFormat="1" ht="18" customHeight="1">
      <c r="A247" s="431" t="s">
        <v>324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377">
        <v>67878.103083541238</v>
      </c>
      <c r="T247" s="409"/>
      <c r="U247" s="409"/>
      <c r="V247" s="478"/>
      <c r="W247" s="478"/>
      <c r="Y247" s="174"/>
    </row>
    <row r="248" spans="1:25" s="158" customFormat="1" ht="18" customHeight="1">
      <c r="A248" s="431" t="s">
        <v>322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377">
        <v>71235.511705393132</v>
      </c>
      <c r="T248" s="409"/>
      <c r="U248" s="409"/>
      <c r="V248" s="478"/>
      <c r="W248" s="478"/>
      <c r="Y248" s="174"/>
    </row>
    <row r="249" spans="1:25" s="410" customFormat="1" ht="18" customHeight="1">
      <c r="A249" s="424" t="s">
        <v>323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417">
        <f t="shared" si="29"/>
        <v>206683.20504434145</v>
      </c>
      <c r="T249" s="417"/>
      <c r="U249" s="417"/>
      <c r="V249" s="499"/>
      <c r="W249" s="499"/>
      <c r="Y249" s="408"/>
    </row>
    <row r="250" spans="1:25" s="181" customFormat="1" ht="18" customHeight="1">
      <c r="A250" s="362" t="s">
        <v>278</v>
      </c>
      <c r="B250" s="363">
        <f>(B249-B245)/B245*100</f>
        <v>15.043144320619298</v>
      </c>
      <c r="C250" s="363">
        <f t="shared" ref="C250:S250" si="30">(C249-C245)/C245*100</f>
        <v>-1.4959727662327142</v>
      </c>
      <c r="D250" s="363">
        <f t="shared" si="30"/>
        <v>-2.4457564456210257</v>
      </c>
      <c r="E250" s="363">
        <f t="shared" si="30"/>
        <v>7.0708435951419606</v>
      </c>
      <c r="F250" s="363">
        <f t="shared" si="30"/>
        <v>0.68693019382678311</v>
      </c>
      <c r="G250" s="363">
        <f t="shared" si="30"/>
        <v>32.765232652233401</v>
      </c>
      <c r="H250" s="363">
        <f t="shared" si="30"/>
        <v>-3.6145327271647663</v>
      </c>
      <c r="I250" s="363">
        <f t="shared" si="30"/>
        <v>21.525130985078121</v>
      </c>
      <c r="J250" s="363">
        <f t="shared" si="30"/>
        <v>-7.0714407710797973</v>
      </c>
      <c r="K250" s="363">
        <f t="shared" si="30"/>
        <v>-39.471988638631196</v>
      </c>
      <c r="L250" s="363">
        <f t="shared" si="30"/>
        <v>24.993608168816333</v>
      </c>
      <c r="M250" s="363">
        <f t="shared" si="30"/>
        <v>27.027721392634241</v>
      </c>
      <c r="N250" s="363">
        <f t="shared" si="30"/>
        <v>22.580098987386656</v>
      </c>
      <c r="O250" s="363">
        <f t="shared" si="30"/>
        <v>-3.758126429612922</v>
      </c>
      <c r="P250" s="363">
        <f t="shared" si="30"/>
        <v>-35.060112023350158</v>
      </c>
      <c r="Q250" s="363">
        <f t="shared" si="30"/>
        <v>22.135841608143885</v>
      </c>
      <c r="R250" s="363">
        <f t="shared" si="30"/>
        <v>27.189586030237695</v>
      </c>
      <c r="S250" s="363">
        <f t="shared" si="30"/>
        <v>17.226508206428225</v>
      </c>
      <c r="T250" s="363" t="e">
        <f t="shared" ref="T250:U250" si="31">(T241-T237)/T237*100</f>
        <v>#DIV/0!</v>
      </c>
      <c r="U250" s="363" t="e">
        <f t="shared" si="31"/>
        <v>#DIV/0!</v>
      </c>
    </row>
    <row r="251" spans="1:25" s="182" customFormat="1" ht="18" customHeight="1">
      <c r="A251" s="298" t="s">
        <v>319</v>
      </c>
      <c r="B251" s="418">
        <f>(B249-B233)/B233*100</f>
        <v>18.725896323978816</v>
      </c>
      <c r="C251" s="418">
        <f t="shared" ref="C251:S251" si="32">(C249-C233)/C233*100</f>
        <v>21.624699023363171</v>
      </c>
      <c r="D251" s="418">
        <f t="shared" si="32"/>
        <v>31.390463254488555</v>
      </c>
      <c r="E251" s="418">
        <f t="shared" si="32"/>
        <v>-55.524163516552548</v>
      </c>
      <c r="F251" s="418">
        <f t="shared" si="32"/>
        <v>4.3531685033754428</v>
      </c>
      <c r="G251" s="418">
        <f t="shared" si="32"/>
        <v>-13.518239161587692</v>
      </c>
      <c r="H251" s="418">
        <f t="shared" si="32"/>
        <v>8.4942975043967284</v>
      </c>
      <c r="I251" s="418">
        <f t="shared" si="32"/>
        <v>17.83372107413831</v>
      </c>
      <c r="J251" s="418">
        <f t="shared" si="32"/>
        <v>44.324188247102484</v>
      </c>
      <c r="K251" s="418">
        <f t="shared" si="32"/>
        <v>-15.106670249219393</v>
      </c>
      <c r="L251" s="418">
        <f t="shared" si="32"/>
        <v>15.915154031945308</v>
      </c>
      <c r="M251" s="418">
        <f t="shared" si="32"/>
        <v>-6.6474044902631837</v>
      </c>
      <c r="N251" s="418">
        <f t="shared" si="32"/>
        <v>64.9278060779735</v>
      </c>
      <c r="O251" s="418">
        <f t="shared" si="32"/>
        <v>34.697269296845022</v>
      </c>
      <c r="P251" s="418">
        <f t="shared" si="32"/>
        <v>-25.664438314984949</v>
      </c>
      <c r="Q251" s="418">
        <f t="shared" si="32"/>
        <v>14.683583890925005</v>
      </c>
      <c r="R251" s="418">
        <f t="shared" si="32"/>
        <v>-6.8653047301062049</v>
      </c>
      <c r="S251" s="418">
        <f t="shared" si="32"/>
        <v>51.670652209280988</v>
      </c>
      <c r="T251" s="418" t="e">
        <f t="shared" ref="T251:U251" si="33">(T241-T225)/T225*100</f>
        <v>#DIV/0!</v>
      </c>
      <c r="U251" s="418" t="e">
        <f t="shared" si="33"/>
        <v>#DIV/0!</v>
      </c>
    </row>
    <row r="252" spans="1:25" s="181" customFormat="1" ht="18" customHeight="1" thickBot="1">
      <c r="A252" s="299" t="s">
        <v>312</v>
      </c>
      <c r="B252" s="422">
        <f>(B249-B217)/B217*100</f>
        <v>44.736839529712512</v>
      </c>
      <c r="C252" s="422">
        <f t="shared" ref="C252:S252" si="34">(C249-C217)/C217*100</f>
        <v>50.157370337698794</v>
      </c>
      <c r="D252" s="422">
        <f t="shared" si="34"/>
        <v>55.050267285566576</v>
      </c>
      <c r="E252" s="422">
        <f t="shared" si="34"/>
        <v>105.94630976833407</v>
      </c>
      <c r="F252" s="422">
        <f t="shared" si="34"/>
        <v>40.303236959924142</v>
      </c>
      <c r="G252" s="422">
        <f t="shared" si="34"/>
        <v>-6.3657461466604408</v>
      </c>
      <c r="H252" s="422">
        <f t="shared" si="34"/>
        <v>54.529202649973065</v>
      </c>
      <c r="I252" s="422">
        <f t="shared" si="34"/>
        <v>43.095849656590651</v>
      </c>
      <c r="J252" s="422">
        <f t="shared" si="34"/>
        <v>0.67678582910599494</v>
      </c>
      <c r="K252" s="422">
        <f t="shared" si="34"/>
        <v>-18.574609500101477</v>
      </c>
      <c r="L252" s="422">
        <f t="shared" si="34"/>
        <v>48.747974282194662</v>
      </c>
      <c r="M252" s="422">
        <f t="shared" si="34"/>
        <v>45.88722665270506</v>
      </c>
      <c r="N252" s="422">
        <f t="shared" si="34"/>
        <v>52.423041389331146</v>
      </c>
      <c r="O252" s="422">
        <f t="shared" si="34"/>
        <v>35.066759988383268</v>
      </c>
      <c r="P252" s="422">
        <f t="shared" si="34"/>
        <v>-10.077160733815701</v>
      </c>
      <c r="Q252" s="422">
        <f t="shared" si="34"/>
        <v>47.884214924257016</v>
      </c>
      <c r="R252" s="422">
        <f t="shared" si="34"/>
        <v>43.528510597728783</v>
      </c>
      <c r="S252" s="422">
        <f t="shared" si="34"/>
        <v>52.771813895968457</v>
      </c>
      <c r="T252" s="422" t="e">
        <f t="shared" ref="T252:U252" si="35">(T241-T208)/T204*100</f>
        <v>#DIV/0!</v>
      </c>
      <c r="U252" s="422" t="e">
        <f t="shared" si="35"/>
        <v>#DIV/0!</v>
      </c>
    </row>
    <row r="253" spans="1:25" s="181" customFormat="1" ht="5.25" customHeight="1">
      <c r="A253" s="184"/>
      <c r="B253" s="185"/>
      <c r="C253" s="185"/>
      <c r="D253" s="185"/>
      <c r="E253" s="185"/>
      <c r="F253" s="185"/>
      <c r="G253" s="185"/>
      <c r="H253" s="185"/>
      <c r="I253" s="185"/>
      <c r="J253" s="185"/>
      <c r="K253" s="185"/>
      <c r="L253" s="185"/>
      <c r="M253" s="185"/>
      <c r="N253" s="185"/>
      <c r="O253" s="185"/>
      <c r="P253" s="185"/>
      <c r="Q253" s="185"/>
      <c r="R253" s="185"/>
      <c r="S253" s="185"/>
      <c r="T253" s="185"/>
      <c r="U253" s="185"/>
    </row>
    <row r="254" spans="1:25" s="186" customFormat="1" ht="22.5" hidden="1" customHeight="1">
      <c r="A254" s="516" t="s">
        <v>279</v>
      </c>
      <c r="B254" s="516"/>
      <c r="C254" s="516"/>
      <c r="D254" s="516"/>
      <c r="E254" s="516"/>
      <c r="F254" s="516"/>
      <c r="G254" s="516"/>
      <c r="H254" s="516"/>
      <c r="I254" s="516"/>
      <c r="J254" s="516"/>
      <c r="K254" s="516"/>
      <c r="L254" s="516"/>
      <c r="M254" s="516"/>
      <c r="N254" s="516"/>
      <c r="O254" s="516"/>
      <c r="P254" s="516"/>
      <c r="Q254" s="516"/>
      <c r="R254" s="516"/>
      <c r="S254" s="516"/>
      <c r="U254" s="187"/>
    </row>
    <row r="255" spans="1:25" s="188" customFormat="1" ht="11.25" hidden="1" customHeight="1">
      <c r="A255" s="5" t="s">
        <v>229</v>
      </c>
      <c r="B255" s="6" t="s">
        <v>0</v>
      </c>
      <c r="C255" s="302" t="s">
        <v>1</v>
      </c>
      <c r="D255" s="302"/>
      <c r="E255" s="302"/>
      <c r="F255" s="302"/>
      <c r="G255" s="302"/>
      <c r="H255" s="303"/>
      <c r="I255" s="313" t="s">
        <v>2</v>
      </c>
      <c r="J255" s="313"/>
      <c r="K255" s="313"/>
      <c r="L255" s="313"/>
      <c r="M255" s="313"/>
      <c r="N255" s="341"/>
      <c r="O255" s="325" t="s">
        <v>3</v>
      </c>
      <c r="P255" s="325"/>
      <c r="Q255" s="326" t="s">
        <v>4</v>
      </c>
      <c r="R255" s="325"/>
      <c r="S255" s="327"/>
      <c r="U255" s="189"/>
    </row>
    <row r="256" spans="1:25" s="188" customFormat="1" ht="11.25" hidden="1" customHeight="1">
      <c r="A256" s="7"/>
      <c r="B256" s="8"/>
      <c r="C256" s="336"/>
      <c r="D256" s="305" t="s">
        <v>3</v>
      </c>
      <c r="E256" s="306"/>
      <c r="F256" s="305" t="s">
        <v>4</v>
      </c>
      <c r="G256" s="302"/>
      <c r="H256" s="303"/>
      <c r="I256" s="315"/>
      <c r="J256" s="316" t="s">
        <v>3</v>
      </c>
      <c r="K256" s="317"/>
      <c r="L256" s="318" t="s">
        <v>4</v>
      </c>
      <c r="M256" s="313"/>
      <c r="N256" s="314"/>
      <c r="O256" s="343"/>
      <c r="P256" s="344"/>
      <c r="Q256" s="345"/>
      <c r="R256" s="343"/>
      <c r="S256" s="346"/>
      <c r="U256" s="189"/>
    </row>
    <row r="257" spans="1:21" s="190" customFormat="1" ht="11.25" hidden="1" customHeight="1" thickBot="1">
      <c r="A257" s="7"/>
      <c r="B257" s="8"/>
      <c r="C257" s="336"/>
      <c r="D257" s="337"/>
      <c r="E257" s="338" t="s">
        <v>230</v>
      </c>
      <c r="F257" s="339"/>
      <c r="G257" s="340" t="s">
        <v>5</v>
      </c>
      <c r="H257" s="303" t="s">
        <v>6</v>
      </c>
      <c r="I257" s="315"/>
      <c r="J257" s="334"/>
      <c r="K257" s="318" t="s">
        <v>230</v>
      </c>
      <c r="L257" s="342"/>
      <c r="M257" s="335" t="s">
        <v>5</v>
      </c>
      <c r="N257" s="314" t="s">
        <v>6</v>
      </c>
      <c r="O257" s="346"/>
      <c r="P257" s="326" t="s">
        <v>230</v>
      </c>
      <c r="Q257" s="345"/>
      <c r="R257" s="347" t="s">
        <v>5</v>
      </c>
      <c r="S257" s="327" t="s">
        <v>6</v>
      </c>
      <c r="U257" s="191"/>
    </row>
    <row r="258" spans="1:21" ht="18" hidden="1" thickTop="1">
      <c r="A258" s="192" t="s">
        <v>280</v>
      </c>
      <c r="B258" s="419">
        <f t="shared" ref="B258:U258" si="36">SUM(B210:B216)</f>
        <v>1061150.293088688</v>
      </c>
      <c r="C258" s="419">
        <f t="shared" si="36"/>
        <v>280748.66000000003</v>
      </c>
      <c r="D258" s="419">
        <f t="shared" si="36"/>
        <v>186312.42</v>
      </c>
      <c r="E258" s="419">
        <f t="shared" si="36"/>
        <v>9942.0400000000009</v>
      </c>
      <c r="F258" s="419">
        <f t="shared" si="36"/>
        <v>94435.239999999991</v>
      </c>
      <c r="G258" s="419">
        <f t="shared" si="36"/>
        <v>29574.58</v>
      </c>
      <c r="H258" s="419">
        <f t="shared" si="36"/>
        <v>64860.66</v>
      </c>
      <c r="I258" s="419">
        <f t="shared" si="36"/>
        <v>780403.63308868825</v>
      </c>
      <c r="J258" s="419">
        <f t="shared" si="36"/>
        <v>154474.88485034218</v>
      </c>
      <c r="K258" s="419">
        <f t="shared" si="36"/>
        <v>52092.65</v>
      </c>
      <c r="L258" s="419">
        <f t="shared" si="36"/>
        <v>625927.74823834596</v>
      </c>
      <c r="M258" s="419">
        <f t="shared" si="36"/>
        <v>361015.85719014099</v>
      </c>
      <c r="N258" s="419">
        <f t="shared" si="36"/>
        <v>264911.89104820491</v>
      </c>
      <c r="O258" s="419">
        <f t="shared" si="36"/>
        <v>340787.30485034222</v>
      </c>
      <c r="P258" s="419">
        <f t="shared" si="36"/>
        <v>62030.69</v>
      </c>
      <c r="Q258" s="419">
        <f t="shared" si="36"/>
        <v>720364.98823834595</v>
      </c>
      <c r="R258" s="419">
        <f t="shared" si="36"/>
        <v>390592.437190141</v>
      </c>
      <c r="S258" s="419">
        <f t="shared" si="36"/>
        <v>329771.55104820494</v>
      </c>
      <c r="T258" s="419">
        <f t="shared" si="36"/>
        <v>0</v>
      </c>
      <c r="U258" s="419">
        <f t="shared" si="36"/>
        <v>0</v>
      </c>
    </row>
    <row r="259" spans="1:21" ht="17.25" hidden="1">
      <c r="A259" s="348" t="s">
        <v>281</v>
      </c>
      <c r="B259" s="420">
        <f t="shared" ref="B259:U259" si="37">SUM(B193:B199)</f>
        <v>1052274.2690921908</v>
      </c>
      <c r="C259" s="420">
        <f t="shared" si="37"/>
        <v>245933.49</v>
      </c>
      <c r="D259" s="420">
        <f t="shared" si="37"/>
        <v>158633.23000000001</v>
      </c>
      <c r="E259" s="420">
        <f t="shared" si="37"/>
        <v>5262.47</v>
      </c>
      <c r="F259" s="420">
        <f t="shared" si="37"/>
        <v>87300.260000000009</v>
      </c>
      <c r="G259" s="420">
        <f t="shared" si="37"/>
        <v>26662.34</v>
      </c>
      <c r="H259" s="420">
        <f t="shared" si="37"/>
        <v>60635.92</v>
      </c>
      <c r="I259" s="420">
        <f t="shared" si="37"/>
        <v>806342.77909219079</v>
      </c>
      <c r="J259" s="420">
        <f t="shared" si="37"/>
        <v>174090.29120572755</v>
      </c>
      <c r="K259" s="420">
        <f t="shared" si="37"/>
        <v>44673.759999999995</v>
      </c>
      <c r="L259" s="420">
        <f t="shared" si="37"/>
        <v>632251.48788646329</v>
      </c>
      <c r="M259" s="420">
        <f t="shared" si="37"/>
        <v>340418.18621114391</v>
      </c>
      <c r="N259" s="420">
        <f t="shared" si="37"/>
        <v>291834.30167531938</v>
      </c>
      <c r="O259" s="420">
        <f t="shared" si="37"/>
        <v>332724.52120572753</v>
      </c>
      <c r="P259" s="420">
        <f t="shared" si="37"/>
        <v>49935.229999999996</v>
      </c>
      <c r="Q259" s="420">
        <f t="shared" si="37"/>
        <v>719549.7478864633</v>
      </c>
      <c r="R259" s="420">
        <f t="shared" si="37"/>
        <v>367080.52621114394</v>
      </c>
      <c r="S259" s="420">
        <f t="shared" si="37"/>
        <v>352469.22167531936</v>
      </c>
      <c r="T259" s="420">
        <f t="shared" si="37"/>
        <v>122942.35924653233</v>
      </c>
      <c r="U259" s="420">
        <f t="shared" si="37"/>
        <v>20218.484750144282</v>
      </c>
    </row>
    <row r="260" spans="1:21" ht="17.25" hidden="1">
      <c r="A260" s="348" t="s">
        <v>282</v>
      </c>
      <c r="B260" s="421">
        <f t="shared" ref="B260:U260" si="38">SUM(B176:B182)</f>
        <v>1122510.7960463047</v>
      </c>
      <c r="C260" s="421">
        <f t="shared" si="38"/>
        <v>318825.40000000002</v>
      </c>
      <c r="D260" s="421">
        <f t="shared" si="38"/>
        <v>191649.98</v>
      </c>
      <c r="E260" s="421">
        <f t="shared" si="38"/>
        <v>10302.5</v>
      </c>
      <c r="F260" s="421">
        <f t="shared" si="38"/>
        <v>127174.42</v>
      </c>
      <c r="G260" s="421">
        <f t="shared" si="38"/>
        <v>53222.8</v>
      </c>
      <c r="H260" s="421">
        <f t="shared" si="38"/>
        <v>73953.62</v>
      </c>
      <c r="I260" s="421">
        <f t="shared" si="38"/>
        <v>803685.39604630473</v>
      </c>
      <c r="J260" s="421">
        <f t="shared" si="38"/>
        <v>152011.54181520833</v>
      </c>
      <c r="K260" s="421">
        <f t="shared" si="38"/>
        <v>34506.800000000003</v>
      </c>
      <c r="L260" s="421">
        <f t="shared" si="38"/>
        <v>651673.85423109634</v>
      </c>
      <c r="M260" s="421">
        <f t="shared" si="38"/>
        <v>392306.2608890906</v>
      </c>
      <c r="N260" s="421">
        <f t="shared" si="38"/>
        <v>259367.5933420058</v>
      </c>
      <c r="O260" s="421">
        <f t="shared" si="38"/>
        <v>343661.60074604378</v>
      </c>
      <c r="P260" s="421">
        <f t="shared" si="38"/>
        <v>44809.63</v>
      </c>
      <c r="Q260" s="421">
        <f t="shared" si="38"/>
        <v>778849.90867400949</v>
      </c>
      <c r="R260" s="421">
        <f t="shared" si="38"/>
        <v>445528.87573741359</v>
      </c>
      <c r="S260" s="421">
        <f t="shared" si="38"/>
        <v>333321.03293659585</v>
      </c>
      <c r="T260" s="421">
        <f t="shared" si="38"/>
        <v>32261.136029994068</v>
      </c>
      <c r="U260" s="421">
        <f t="shared" si="38"/>
        <v>0</v>
      </c>
    </row>
    <row r="261" spans="1:21" ht="17.25" hidden="1">
      <c r="A261" s="348" t="s">
        <v>193</v>
      </c>
      <c r="B261" s="421">
        <f t="shared" ref="B261:S261" si="39">SUM(B124:B130)</f>
        <v>458926</v>
      </c>
      <c r="C261" s="421">
        <f t="shared" si="39"/>
        <v>172692</v>
      </c>
      <c r="D261" s="421">
        <f t="shared" si="39"/>
        <v>107762</v>
      </c>
      <c r="E261" s="421">
        <f t="shared" si="39"/>
        <v>10668</v>
      </c>
      <c r="F261" s="421">
        <f t="shared" si="39"/>
        <v>64930</v>
      </c>
      <c r="G261" s="421">
        <f t="shared" si="39"/>
        <v>14677</v>
      </c>
      <c r="H261" s="421">
        <f t="shared" si="39"/>
        <v>50253</v>
      </c>
      <c r="I261" s="421">
        <f t="shared" si="39"/>
        <v>286233</v>
      </c>
      <c r="J261" s="421">
        <f t="shared" si="39"/>
        <v>48335</v>
      </c>
      <c r="K261" s="421">
        <f t="shared" si="39"/>
        <v>24478</v>
      </c>
      <c r="L261" s="421">
        <f t="shared" si="39"/>
        <v>237898</v>
      </c>
      <c r="M261" s="421">
        <f t="shared" si="39"/>
        <v>123239</v>
      </c>
      <c r="N261" s="421">
        <f t="shared" si="39"/>
        <v>114657</v>
      </c>
      <c r="O261" s="421">
        <f t="shared" si="39"/>
        <v>156098</v>
      </c>
      <c r="P261" s="421">
        <f t="shared" si="39"/>
        <v>35148</v>
      </c>
      <c r="Q261" s="421">
        <f t="shared" si="39"/>
        <v>302828</v>
      </c>
      <c r="R261" s="421">
        <f t="shared" si="39"/>
        <v>137917</v>
      </c>
      <c r="S261" s="421">
        <f t="shared" si="39"/>
        <v>164911</v>
      </c>
      <c r="T261" s="127"/>
      <c r="U261" s="89"/>
    </row>
    <row r="262" spans="1:21" ht="17.25" hidden="1">
      <c r="A262" s="349" t="s">
        <v>161</v>
      </c>
      <c r="B262" s="196">
        <f>100*(B258/B259-1)</f>
        <v>0.8435086039074946</v>
      </c>
      <c r="C262" s="196">
        <f t="shared" ref="C262:U262" si="40">100*(C258/C259-1)</f>
        <v>14.156335519818807</v>
      </c>
      <c r="D262" s="196">
        <f t="shared" si="40"/>
        <v>17.448544671252051</v>
      </c>
      <c r="E262" s="196">
        <f t="shared" si="40"/>
        <v>88.923452295214986</v>
      </c>
      <c r="F262" s="196">
        <f t="shared" si="40"/>
        <v>8.1729195308238189</v>
      </c>
      <c r="G262" s="196">
        <f t="shared" si="40"/>
        <v>10.922672203565043</v>
      </c>
      <c r="H262" s="196">
        <f t="shared" si="40"/>
        <v>6.9673883071288634</v>
      </c>
      <c r="I262" s="196">
        <f t="shared" si="40"/>
        <v>-3.2168882361302664</v>
      </c>
      <c r="J262" s="196">
        <f t="shared" si="40"/>
        <v>-11.267375233582255</v>
      </c>
      <c r="K262" s="196">
        <f t="shared" si="40"/>
        <v>16.606817962043063</v>
      </c>
      <c r="L262" s="196">
        <f t="shared" si="40"/>
        <v>-1.0001937155192486</v>
      </c>
      <c r="M262" s="196">
        <f t="shared" si="40"/>
        <v>6.0506964120363937</v>
      </c>
      <c r="N262" s="196">
        <f t="shared" si="40"/>
        <v>-9.2252385934628816</v>
      </c>
      <c r="O262" s="196">
        <f t="shared" si="40"/>
        <v>2.4232610254864229</v>
      </c>
      <c r="P262" s="196">
        <f t="shared" si="40"/>
        <v>24.222297564264771</v>
      </c>
      <c r="Q262" s="196">
        <f t="shared" si="40"/>
        <v>0.1132986779965206</v>
      </c>
      <c r="R262" s="196">
        <f t="shared" si="40"/>
        <v>6.4051098601381806</v>
      </c>
      <c r="S262" s="196">
        <f t="shared" si="40"/>
        <v>-6.4396177683913152</v>
      </c>
      <c r="T262" s="128">
        <f t="shared" si="40"/>
        <v>-100</v>
      </c>
      <c r="U262" s="103">
        <f t="shared" si="40"/>
        <v>-100</v>
      </c>
    </row>
    <row r="263" spans="1:21" ht="17.25" hidden="1">
      <c r="A263" s="348" t="s">
        <v>162</v>
      </c>
      <c r="B263" s="197">
        <f>100*(B258/B260-1)</f>
        <v>-5.4663619426859817</v>
      </c>
      <c r="C263" s="197">
        <f t="shared" ref="C263:U263" si="41">100*(C258/C260-1)</f>
        <v>-11.942818859476056</v>
      </c>
      <c r="D263" s="197">
        <f t="shared" si="41"/>
        <v>-2.7850563824739272</v>
      </c>
      <c r="E263" s="197">
        <f t="shared" si="41"/>
        <v>-3.498762436301861</v>
      </c>
      <c r="F263" s="197">
        <f t="shared" si="41"/>
        <v>-25.743526095892566</v>
      </c>
      <c r="G263" s="197">
        <f t="shared" si="41"/>
        <v>-44.432498853874655</v>
      </c>
      <c r="H263" s="197">
        <f t="shared" si="41"/>
        <v>-12.295490065259806</v>
      </c>
      <c r="I263" s="197">
        <f t="shared" si="41"/>
        <v>-2.8968752041719448</v>
      </c>
      <c r="J263" s="197">
        <f t="shared" si="41"/>
        <v>1.6204973686329671</v>
      </c>
      <c r="K263" s="197">
        <f t="shared" si="41"/>
        <v>50.963433294307194</v>
      </c>
      <c r="L263" s="197">
        <f t="shared" si="41"/>
        <v>-3.9507655287364551</v>
      </c>
      <c r="M263" s="197">
        <f t="shared" si="41"/>
        <v>-7.9760143587909171</v>
      </c>
      <c r="N263" s="197">
        <f t="shared" si="41"/>
        <v>2.1376216028994532</v>
      </c>
      <c r="O263" s="197">
        <f t="shared" si="41"/>
        <v>-0.8363738891577821</v>
      </c>
      <c r="P263" s="197">
        <f t="shared" si="41"/>
        <v>38.431604992051938</v>
      </c>
      <c r="Q263" s="197">
        <f t="shared" si="41"/>
        <v>-7.5091387678575927</v>
      </c>
      <c r="R263" s="197">
        <f t="shared" si="41"/>
        <v>-12.330612343890168</v>
      </c>
      <c r="S263" s="197">
        <f t="shared" si="41"/>
        <v>-1.0648838619992218</v>
      </c>
      <c r="T263" s="129">
        <f t="shared" si="41"/>
        <v>-100</v>
      </c>
      <c r="U263" s="102" t="e">
        <f t="shared" si="41"/>
        <v>#DIV/0!</v>
      </c>
    </row>
    <row r="264" spans="1:21" hidden="1">
      <c r="A264" t="s">
        <v>194</v>
      </c>
      <c r="B264" s="102">
        <f t="shared" ref="B264:S264" si="42">100*(B258/B261-1)</f>
        <v>131.22470574530274</v>
      </c>
      <c r="C264" s="102">
        <f t="shared" si="42"/>
        <v>62.57189678734396</v>
      </c>
      <c r="D264" s="102">
        <f t="shared" si="42"/>
        <v>72.89250385107924</v>
      </c>
      <c r="E264" s="102">
        <f t="shared" si="42"/>
        <v>-6.8050243719534942</v>
      </c>
      <c r="F264" s="102">
        <f t="shared" si="42"/>
        <v>45.441614045895577</v>
      </c>
      <c r="G264" s="102">
        <f t="shared" si="42"/>
        <v>101.50289568712951</v>
      </c>
      <c r="H264" s="102">
        <f t="shared" si="42"/>
        <v>29.068234732254794</v>
      </c>
      <c r="I264" s="102">
        <f t="shared" si="42"/>
        <v>172.64628225560585</v>
      </c>
      <c r="J264" s="102">
        <f t="shared" si="42"/>
        <v>219.59218961485917</v>
      </c>
      <c r="K264" s="102">
        <f t="shared" si="42"/>
        <v>112.81415965356646</v>
      </c>
      <c r="L264" s="102">
        <f t="shared" si="42"/>
        <v>163.10761260638844</v>
      </c>
      <c r="M264" s="102">
        <f t="shared" si="42"/>
        <v>192.93961910607922</v>
      </c>
      <c r="N264" s="102">
        <f t="shared" si="42"/>
        <v>131.04728978449191</v>
      </c>
      <c r="O264" s="102">
        <f t="shared" si="42"/>
        <v>118.31625315528846</v>
      </c>
      <c r="P264" s="102">
        <f t="shared" si="42"/>
        <v>76.484266530101294</v>
      </c>
      <c r="Q264" s="102">
        <f t="shared" si="42"/>
        <v>137.87925430883075</v>
      </c>
      <c r="R264" s="102">
        <f t="shared" si="42"/>
        <v>183.20833341077676</v>
      </c>
      <c r="S264" s="102">
        <f t="shared" si="42"/>
        <v>99.969408376763795</v>
      </c>
      <c r="T264" s="122"/>
      <c r="U264" s="121" t="s">
        <v>171</v>
      </c>
    </row>
    <row r="265" spans="1:21" s="118" customFormat="1" hidden="1">
      <c r="A265" s="118" t="s">
        <v>170</v>
      </c>
      <c r="T265" s="130"/>
      <c r="U265" s="119"/>
    </row>
    <row r="266" spans="1:21" hidden="1">
      <c r="A266" s="118" t="s">
        <v>181</v>
      </c>
      <c r="B266" s="131" t="e">
        <f>B258/#REF!-1</f>
        <v>#REF!</v>
      </c>
      <c r="C266" s="131" t="e">
        <f>C258/#REF!-1</f>
        <v>#REF!</v>
      </c>
      <c r="D266" s="131" t="e">
        <f>D258/#REF!-1</f>
        <v>#REF!</v>
      </c>
      <c r="E266" s="131" t="e">
        <f>E258/#REF!-1</f>
        <v>#REF!</v>
      </c>
      <c r="F266" s="131" t="e">
        <f>F258/#REF!-1</f>
        <v>#REF!</v>
      </c>
      <c r="G266" s="131" t="e">
        <f>G258/#REF!-1</f>
        <v>#REF!</v>
      </c>
      <c r="H266" s="131" t="e">
        <f>H258/#REF!-1</f>
        <v>#REF!</v>
      </c>
      <c r="I266" s="131" t="e">
        <f>I258/#REF!-1</f>
        <v>#REF!</v>
      </c>
      <c r="J266" s="131" t="e">
        <f>J258/#REF!-1</f>
        <v>#REF!</v>
      </c>
      <c r="K266" s="131" t="e">
        <f>K258/#REF!-1</f>
        <v>#REF!</v>
      </c>
      <c r="L266" s="131" t="e">
        <f>L258/#REF!-1</f>
        <v>#REF!</v>
      </c>
      <c r="M266" s="131" t="e">
        <f>M258/#REF!-1</f>
        <v>#REF!</v>
      </c>
      <c r="N266" s="131" t="e">
        <f>N258/#REF!-1</f>
        <v>#REF!</v>
      </c>
      <c r="O266" s="131" t="e">
        <f>O258/#REF!-1</f>
        <v>#REF!</v>
      </c>
      <c r="P266" s="131" t="e">
        <f>P258/#REF!-1</f>
        <v>#REF!</v>
      </c>
      <c r="Q266" s="131" t="e">
        <f>Q258/#REF!-1</f>
        <v>#REF!</v>
      </c>
      <c r="R266" s="131" t="e">
        <f>R258/#REF!-1</f>
        <v>#REF!</v>
      </c>
      <c r="S266" s="131" t="e">
        <f>S258/#REF!-1</f>
        <v>#REF!</v>
      </c>
      <c r="T266" s="122"/>
      <c r="U266" s="104"/>
    </row>
    <row r="267" spans="1:21" hidden="1">
      <c r="A267" s="118" t="s">
        <v>182</v>
      </c>
      <c r="B267" s="131" t="e">
        <f>B258/#REF!-1</f>
        <v>#REF!</v>
      </c>
      <c r="C267" s="131" t="e">
        <f>C258/#REF!-1</f>
        <v>#REF!</v>
      </c>
      <c r="D267" s="131" t="e">
        <f>D258/#REF!-1</f>
        <v>#REF!</v>
      </c>
      <c r="E267" s="131" t="e">
        <f>E258/#REF!-1</f>
        <v>#REF!</v>
      </c>
      <c r="F267" s="131" t="e">
        <f>F258/#REF!-1</f>
        <v>#REF!</v>
      </c>
      <c r="G267" s="131" t="e">
        <f>G258/#REF!-1</f>
        <v>#REF!</v>
      </c>
      <c r="H267" s="131" t="e">
        <f>H258/#REF!-1</f>
        <v>#REF!</v>
      </c>
      <c r="I267" s="131" t="e">
        <f>I258/#REF!-1</f>
        <v>#REF!</v>
      </c>
      <c r="J267" s="131" t="e">
        <f>J258/#REF!-1</f>
        <v>#REF!</v>
      </c>
      <c r="K267" s="131" t="e">
        <f>K258/#REF!-1</f>
        <v>#REF!</v>
      </c>
      <c r="L267" s="131" t="e">
        <f>L258/#REF!-1</f>
        <v>#REF!</v>
      </c>
      <c r="M267" s="131" t="e">
        <f>M258/#REF!-1</f>
        <v>#REF!</v>
      </c>
      <c r="N267" s="131" t="e">
        <f>N258/#REF!-1</f>
        <v>#REF!</v>
      </c>
      <c r="O267" s="131" t="e">
        <f>O258/#REF!-1</f>
        <v>#REF!</v>
      </c>
      <c r="P267" s="131" t="e">
        <f>P258/#REF!-1</f>
        <v>#REF!</v>
      </c>
      <c r="Q267" s="131" t="e">
        <f>Q258/#REF!-1</f>
        <v>#REF!</v>
      </c>
      <c r="R267" s="131" t="e">
        <f>R258/#REF!-1</f>
        <v>#REF!</v>
      </c>
      <c r="S267" s="131" t="e">
        <f>S258/#REF!-1</f>
        <v>#REF!</v>
      </c>
      <c r="T267" s="122"/>
      <c r="U267" s="104"/>
    </row>
    <row r="268" spans="1:21" hidden="1">
      <c r="A268" s="118" t="s">
        <v>183</v>
      </c>
      <c r="B268" s="131" t="e">
        <f>B258/#REF!-1</f>
        <v>#REF!</v>
      </c>
      <c r="C268" s="131" t="e">
        <f>C258/#REF!-1</f>
        <v>#REF!</v>
      </c>
      <c r="D268" s="131" t="e">
        <f>D258/#REF!-1</f>
        <v>#REF!</v>
      </c>
      <c r="E268" s="131" t="e">
        <f>E258/#REF!-1</f>
        <v>#REF!</v>
      </c>
      <c r="F268" s="131" t="e">
        <f>F258/#REF!-1</f>
        <v>#REF!</v>
      </c>
      <c r="G268" s="131" t="e">
        <f>G258/#REF!-1</f>
        <v>#REF!</v>
      </c>
      <c r="H268" s="131" t="e">
        <f>H258/#REF!-1</f>
        <v>#REF!</v>
      </c>
      <c r="I268" s="131" t="e">
        <f>I258/#REF!-1</f>
        <v>#REF!</v>
      </c>
      <c r="J268" s="131" t="e">
        <f>J258/#REF!-1</f>
        <v>#REF!</v>
      </c>
      <c r="K268" s="131" t="e">
        <f>K258/#REF!-1</f>
        <v>#REF!</v>
      </c>
      <c r="L268" s="131" t="e">
        <f>L258/#REF!-1</f>
        <v>#REF!</v>
      </c>
      <c r="M268" s="131" t="e">
        <f>M258/#REF!-1</f>
        <v>#REF!</v>
      </c>
      <c r="N268" s="131" t="e">
        <f>N258/#REF!-1</f>
        <v>#REF!</v>
      </c>
      <c r="O268" s="131" t="e">
        <f>O258/#REF!-1</f>
        <v>#REF!</v>
      </c>
      <c r="P268" s="131" t="e">
        <f>P258/#REF!-1</f>
        <v>#REF!</v>
      </c>
      <c r="Q268" s="131" t="e">
        <f>Q258/#REF!-1</f>
        <v>#REF!</v>
      </c>
      <c r="R268" s="131" t="e">
        <f>R258/#REF!-1</f>
        <v>#REF!</v>
      </c>
      <c r="S268" s="131" t="e">
        <f>S258/#REF!-1</f>
        <v>#REF!</v>
      </c>
      <c r="T268" s="122"/>
      <c r="U268" s="104"/>
    </row>
    <row r="269" spans="1:21" hidden="1">
      <c r="A269" s="118" t="s">
        <v>184</v>
      </c>
      <c r="B269" s="131" t="e">
        <f>B258/#REF!-1</f>
        <v>#REF!</v>
      </c>
      <c r="C269" s="131" t="e">
        <f>C258/#REF!-1</f>
        <v>#REF!</v>
      </c>
      <c r="D269" s="131" t="e">
        <f>D258/#REF!-1</f>
        <v>#REF!</v>
      </c>
      <c r="E269" s="131" t="e">
        <f>E258/#REF!-1</f>
        <v>#REF!</v>
      </c>
      <c r="F269" s="131" t="e">
        <f>F258/#REF!-1</f>
        <v>#REF!</v>
      </c>
      <c r="G269" s="131" t="e">
        <f>G258/#REF!-1</f>
        <v>#REF!</v>
      </c>
      <c r="H269" s="131" t="e">
        <f>H258/#REF!-1</f>
        <v>#REF!</v>
      </c>
      <c r="I269" s="131" t="e">
        <f>I258/#REF!-1</f>
        <v>#REF!</v>
      </c>
      <c r="J269" s="131" t="e">
        <f>J258/#REF!-1</f>
        <v>#REF!</v>
      </c>
      <c r="K269" s="131" t="e">
        <f>K258/#REF!-1</f>
        <v>#REF!</v>
      </c>
      <c r="L269" s="131" t="e">
        <f>L258/#REF!-1</f>
        <v>#REF!</v>
      </c>
      <c r="M269" s="131" t="e">
        <f>M258/#REF!-1</f>
        <v>#REF!</v>
      </c>
      <c r="N269" s="131" t="e">
        <f>N258/#REF!-1</f>
        <v>#REF!</v>
      </c>
      <c r="O269" s="131" t="e">
        <f>O258/#REF!-1</f>
        <v>#REF!</v>
      </c>
      <c r="P269" s="131" t="e">
        <f>P258/#REF!-1</f>
        <v>#REF!</v>
      </c>
      <c r="Q269" s="131" t="e">
        <f>Q258/#REF!-1</f>
        <v>#REF!</v>
      </c>
      <c r="R269" s="131" t="e">
        <f>R258/#REF!-1</f>
        <v>#REF!</v>
      </c>
      <c r="S269" s="131" t="e">
        <f>S258/#REF!-1</f>
        <v>#REF!</v>
      </c>
      <c r="T269" s="122"/>
      <c r="U269" s="104"/>
    </row>
    <row r="270" spans="1:21" hidden="1">
      <c r="A270" s="118" t="s">
        <v>185</v>
      </c>
      <c r="B270" s="131" t="e">
        <f>B258/#REF!-1</f>
        <v>#REF!</v>
      </c>
      <c r="C270" s="131" t="e">
        <f>C258/#REF!-1</f>
        <v>#REF!</v>
      </c>
      <c r="D270" s="131" t="e">
        <f>D258/#REF!-1</f>
        <v>#REF!</v>
      </c>
      <c r="E270" s="131" t="e">
        <f>E258/#REF!-1</f>
        <v>#REF!</v>
      </c>
      <c r="F270" s="131" t="e">
        <f>F258/#REF!-1</f>
        <v>#REF!</v>
      </c>
      <c r="G270" s="131" t="e">
        <f>G258/#REF!-1</f>
        <v>#REF!</v>
      </c>
      <c r="H270" s="131" t="e">
        <f>H258/#REF!-1</f>
        <v>#REF!</v>
      </c>
      <c r="I270" s="131" t="e">
        <f>I258/#REF!-1</f>
        <v>#REF!</v>
      </c>
      <c r="J270" s="131" t="e">
        <f>J258/#REF!-1</f>
        <v>#REF!</v>
      </c>
      <c r="K270" s="131" t="e">
        <f>K258/#REF!-1</f>
        <v>#REF!</v>
      </c>
      <c r="L270" s="131" t="e">
        <f>L258/#REF!-1</f>
        <v>#REF!</v>
      </c>
      <c r="M270" s="131" t="e">
        <f>M258/#REF!-1</f>
        <v>#REF!</v>
      </c>
      <c r="N270" s="131" t="e">
        <f>N258/#REF!-1</f>
        <v>#REF!</v>
      </c>
      <c r="O270" s="131" t="e">
        <f>O258/#REF!-1</f>
        <v>#REF!</v>
      </c>
      <c r="P270" s="131" t="e">
        <f>P258/#REF!-1</f>
        <v>#REF!</v>
      </c>
      <c r="Q270" s="131" t="e">
        <f>Q258/#REF!-1</f>
        <v>#REF!</v>
      </c>
      <c r="R270" s="131" t="e">
        <f>R258/#REF!-1</f>
        <v>#REF!</v>
      </c>
      <c r="S270" s="131" t="e">
        <f>S258/#REF!-1</f>
        <v>#REF!</v>
      </c>
      <c r="T270" s="122"/>
      <c r="U270" s="104"/>
    </row>
    <row r="271" spans="1:21" hidden="1">
      <c r="A271" s="118" t="s">
        <v>186</v>
      </c>
      <c r="B271" s="131" t="e">
        <f>B258/#REF!-1</f>
        <v>#REF!</v>
      </c>
      <c r="C271" s="131" t="e">
        <f>C258/#REF!-1</f>
        <v>#REF!</v>
      </c>
      <c r="D271" s="131" t="e">
        <f>D258/#REF!-1</f>
        <v>#REF!</v>
      </c>
      <c r="E271" s="131" t="e">
        <f>E258/#REF!-1</f>
        <v>#REF!</v>
      </c>
      <c r="F271" s="131" t="e">
        <f>F258/#REF!-1</f>
        <v>#REF!</v>
      </c>
      <c r="G271" s="131" t="e">
        <f>G258/#REF!-1</f>
        <v>#REF!</v>
      </c>
      <c r="H271" s="131" t="e">
        <f>H258/#REF!-1</f>
        <v>#REF!</v>
      </c>
      <c r="I271" s="131" t="e">
        <f>I258/#REF!-1</f>
        <v>#REF!</v>
      </c>
      <c r="J271" s="131" t="e">
        <f>J258/#REF!-1</f>
        <v>#REF!</v>
      </c>
      <c r="K271" s="131" t="e">
        <f>K258/#REF!-1</f>
        <v>#REF!</v>
      </c>
      <c r="L271" s="131" t="e">
        <f>L258/#REF!-1</f>
        <v>#REF!</v>
      </c>
      <c r="M271" s="131" t="e">
        <f>M258/#REF!-1</f>
        <v>#REF!</v>
      </c>
      <c r="N271" s="131" t="e">
        <f>N258/#REF!-1</f>
        <v>#REF!</v>
      </c>
      <c r="O271" s="131" t="e">
        <f>O258/#REF!-1</f>
        <v>#REF!</v>
      </c>
      <c r="P271" s="131" t="e">
        <f>P258/#REF!-1</f>
        <v>#REF!</v>
      </c>
      <c r="Q271" s="131" t="e">
        <f>Q258/#REF!-1</f>
        <v>#REF!</v>
      </c>
      <c r="R271" s="131" t="e">
        <f>R258/#REF!-1</f>
        <v>#REF!</v>
      </c>
      <c r="S271" s="131" t="e">
        <f>S258/#REF!-1</f>
        <v>#REF!</v>
      </c>
      <c r="T271" s="122"/>
      <c r="U271" s="104"/>
    </row>
    <row r="272" spans="1:21" hidden="1">
      <c r="A272" s="118" t="s">
        <v>187</v>
      </c>
      <c r="B272" s="131" t="e">
        <f>B258/#REF!-1</f>
        <v>#REF!</v>
      </c>
      <c r="C272" s="131" t="e">
        <f>C258/#REF!-1</f>
        <v>#REF!</v>
      </c>
      <c r="D272" s="131" t="e">
        <f>D258/#REF!-1</f>
        <v>#REF!</v>
      </c>
      <c r="E272" s="131" t="e">
        <f>E258/#REF!-1</f>
        <v>#REF!</v>
      </c>
      <c r="F272" s="131" t="e">
        <f>F258/#REF!-1</f>
        <v>#REF!</v>
      </c>
      <c r="G272" s="131" t="e">
        <f>G258/#REF!-1</f>
        <v>#REF!</v>
      </c>
      <c r="H272" s="131" t="e">
        <f>H258/#REF!-1</f>
        <v>#REF!</v>
      </c>
      <c r="I272" s="131" t="e">
        <f>I258/#REF!-1</f>
        <v>#REF!</v>
      </c>
      <c r="J272" s="131" t="e">
        <f>J258/#REF!-1</f>
        <v>#REF!</v>
      </c>
      <c r="K272" s="131" t="e">
        <f>K258/#REF!-1</f>
        <v>#REF!</v>
      </c>
      <c r="L272" s="131" t="e">
        <f>L258/#REF!-1</f>
        <v>#REF!</v>
      </c>
      <c r="M272" s="131" t="e">
        <f>M258/#REF!-1</f>
        <v>#REF!</v>
      </c>
      <c r="N272" s="131" t="e">
        <f>N258/#REF!-1</f>
        <v>#REF!</v>
      </c>
      <c r="O272" s="131" t="e">
        <f>O258/#REF!-1</f>
        <v>#REF!</v>
      </c>
      <c r="P272" s="131" t="e">
        <f>P258/#REF!-1</f>
        <v>#REF!</v>
      </c>
      <c r="Q272" s="131" t="e">
        <f>Q258/#REF!-1</f>
        <v>#REF!</v>
      </c>
      <c r="R272" s="131" t="e">
        <f>R258/#REF!-1</f>
        <v>#REF!</v>
      </c>
      <c r="S272" s="131" t="e">
        <f>S258/#REF!-1</f>
        <v>#REF!</v>
      </c>
      <c r="T272" s="122"/>
      <c r="U272" s="104"/>
    </row>
    <row r="273" spans="1:21" hidden="1">
      <c r="A273" s="118" t="s">
        <v>188</v>
      </c>
      <c r="B273" s="131" t="e">
        <f>B258/#REF!-1</f>
        <v>#REF!</v>
      </c>
      <c r="C273" s="131" t="e">
        <f>C258/#REF!-1</f>
        <v>#REF!</v>
      </c>
      <c r="D273" s="131" t="e">
        <f>D258/#REF!-1</f>
        <v>#REF!</v>
      </c>
      <c r="E273" s="131" t="e">
        <f>E258/#REF!-1</f>
        <v>#REF!</v>
      </c>
      <c r="F273" s="131" t="e">
        <f>F258/#REF!-1</f>
        <v>#REF!</v>
      </c>
      <c r="G273" s="131" t="e">
        <f>G258/#REF!-1</f>
        <v>#REF!</v>
      </c>
      <c r="H273" s="131" t="e">
        <f>H258/#REF!-1</f>
        <v>#REF!</v>
      </c>
      <c r="I273" s="131" t="e">
        <f>I258/#REF!-1</f>
        <v>#REF!</v>
      </c>
      <c r="J273" s="131" t="e">
        <f>J258/#REF!-1</f>
        <v>#REF!</v>
      </c>
      <c r="K273" s="131" t="e">
        <f>K258/#REF!-1</f>
        <v>#REF!</v>
      </c>
      <c r="L273" s="131" t="e">
        <f>L258/#REF!-1</f>
        <v>#REF!</v>
      </c>
      <c r="M273" s="131" t="e">
        <f>M258/#REF!-1</f>
        <v>#REF!</v>
      </c>
      <c r="N273" s="131" t="e">
        <f>N258/#REF!-1</f>
        <v>#REF!</v>
      </c>
      <c r="O273" s="131" t="e">
        <f>O258/#REF!-1</f>
        <v>#REF!</v>
      </c>
      <c r="P273" s="131" t="e">
        <f>P258/#REF!-1</f>
        <v>#REF!</v>
      </c>
      <c r="Q273" s="131" t="e">
        <f>Q258/#REF!-1</f>
        <v>#REF!</v>
      </c>
      <c r="R273" s="131" t="e">
        <f>R258/#REF!-1</f>
        <v>#REF!</v>
      </c>
      <c r="S273" s="131" t="e">
        <f>S258/#REF!-1</f>
        <v>#REF!</v>
      </c>
      <c r="T273" s="122"/>
      <c r="U273" s="104"/>
    </row>
    <row r="274" spans="1:21" hidden="1">
      <c r="A274" s="118" t="s">
        <v>189</v>
      </c>
      <c r="B274" s="131" t="e">
        <f>B258/#REF!-1</f>
        <v>#REF!</v>
      </c>
      <c r="C274" s="131" t="e">
        <f>C258/#REF!-1</f>
        <v>#REF!</v>
      </c>
      <c r="D274" s="131" t="e">
        <f>D258/#REF!-1</f>
        <v>#REF!</v>
      </c>
      <c r="E274" s="131" t="e">
        <f>E258/#REF!-1</f>
        <v>#REF!</v>
      </c>
      <c r="F274" s="131" t="e">
        <f>F258/#REF!-1</f>
        <v>#REF!</v>
      </c>
      <c r="G274" s="131" t="e">
        <f>G258/#REF!-1</f>
        <v>#REF!</v>
      </c>
      <c r="H274" s="131" t="e">
        <f>H258/#REF!-1</f>
        <v>#REF!</v>
      </c>
      <c r="I274" s="131" t="e">
        <f>I258/#REF!-1</f>
        <v>#REF!</v>
      </c>
      <c r="J274" s="131" t="e">
        <f>J258/#REF!-1</f>
        <v>#REF!</v>
      </c>
      <c r="K274" s="131" t="e">
        <f>K258/#REF!-1</f>
        <v>#REF!</v>
      </c>
      <c r="L274" s="131" t="e">
        <f>L258/#REF!-1</f>
        <v>#REF!</v>
      </c>
      <c r="M274" s="131" t="e">
        <f>M258/#REF!-1</f>
        <v>#REF!</v>
      </c>
      <c r="N274" s="131" t="e">
        <f>N258/#REF!-1</f>
        <v>#REF!</v>
      </c>
      <c r="O274" s="131" t="e">
        <f>O258/#REF!-1</f>
        <v>#REF!</v>
      </c>
      <c r="P274" s="131" t="e">
        <f>P258/#REF!-1</f>
        <v>#REF!</v>
      </c>
      <c r="Q274" s="131" t="e">
        <f>Q258/#REF!-1</f>
        <v>#REF!</v>
      </c>
      <c r="R274" s="131" t="e">
        <f>R258/#REF!-1</f>
        <v>#REF!</v>
      </c>
      <c r="S274" s="131" t="e">
        <f>S258/#REF!-1</f>
        <v>#REF!</v>
      </c>
      <c r="T274" s="122"/>
      <c r="U274" s="104"/>
    </row>
    <row r="275" spans="1:21" hidden="1">
      <c r="F275" s="141"/>
      <c r="T275" s="122"/>
      <c r="U275" s="104"/>
    </row>
    <row r="276" spans="1:21" hidden="1">
      <c r="A276" s="133" t="s">
        <v>190</v>
      </c>
      <c r="B276" s="137">
        <f t="shared" ref="B276:S276" si="43">AVERAGE(B259:B261)</f>
        <v>877903.68837949855</v>
      </c>
      <c r="C276" s="137">
        <f t="shared" si="43"/>
        <v>245816.96333333335</v>
      </c>
      <c r="D276" s="139">
        <f t="shared" si="43"/>
        <v>152681.73666666666</v>
      </c>
      <c r="E276" s="142">
        <f t="shared" si="43"/>
        <v>8744.3233333333337</v>
      </c>
      <c r="F276" s="139">
        <f t="shared" si="43"/>
        <v>93134.893333333326</v>
      </c>
      <c r="G276" s="142">
        <f t="shared" si="43"/>
        <v>31520.713333333333</v>
      </c>
      <c r="H276" s="142">
        <f t="shared" si="43"/>
        <v>61614.179999999993</v>
      </c>
      <c r="I276" s="137">
        <f t="shared" si="43"/>
        <v>632087.05837949843</v>
      </c>
      <c r="J276" s="139">
        <f t="shared" si="43"/>
        <v>124812.27767364529</v>
      </c>
      <c r="K276" s="142">
        <f t="shared" si="43"/>
        <v>34552.853333333333</v>
      </c>
      <c r="L276" s="139">
        <f t="shared" si="43"/>
        <v>507274.44737251988</v>
      </c>
      <c r="M276" s="142">
        <f t="shared" si="43"/>
        <v>285321.14903341146</v>
      </c>
      <c r="N276" s="142">
        <f t="shared" si="43"/>
        <v>221952.96500577507</v>
      </c>
      <c r="O276" s="137">
        <f t="shared" si="43"/>
        <v>277494.70731725713</v>
      </c>
      <c r="P276" s="134">
        <f t="shared" si="43"/>
        <v>43297.619999999995</v>
      </c>
      <c r="Q276" s="137">
        <f t="shared" si="43"/>
        <v>600409.21885349089</v>
      </c>
      <c r="R276" s="134">
        <f t="shared" si="43"/>
        <v>316842.13398285251</v>
      </c>
      <c r="S276" s="134">
        <f t="shared" si="43"/>
        <v>283567.08487063838</v>
      </c>
      <c r="T276" s="122"/>
      <c r="U276" s="104"/>
    </row>
    <row r="277" spans="1:21" hidden="1">
      <c r="A277" s="135" t="s">
        <v>191</v>
      </c>
      <c r="B277" s="138">
        <f t="shared" ref="B277:S277" si="44">B258/B276-1</f>
        <v>0.20873201369895145</v>
      </c>
      <c r="C277" s="138">
        <f t="shared" si="44"/>
        <v>0.14210450000270525</v>
      </c>
      <c r="D277" s="140">
        <f t="shared" si="44"/>
        <v>0.22026657586922482</v>
      </c>
      <c r="E277" s="143">
        <f t="shared" si="44"/>
        <v>0.13697076617706649</v>
      </c>
      <c r="F277" s="140">
        <f t="shared" si="44"/>
        <v>1.3961970858898942E-2</v>
      </c>
      <c r="G277" s="143">
        <f t="shared" si="44"/>
        <v>-6.1741411520509049E-2</v>
      </c>
      <c r="H277" s="143">
        <f t="shared" si="44"/>
        <v>5.2690468330504725E-2</v>
      </c>
      <c r="I277" s="138">
        <f t="shared" si="44"/>
        <v>0.23464580193974194</v>
      </c>
      <c r="J277" s="140">
        <f t="shared" si="44"/>
        <v>0.23765776676440131</v>
      </c>
      <c r="K277" s="143">
        <f t="shared" si="44"/>
        <v>0.5076222359253304</v>
      </c>
      <c r="L277" s="140">
        <f t="shared" si="44"/>
        <v>0.23390356340715179</v>
      </c>
      <c r="M277" s="143">
        <f t="shared" si="44"/>
        <v>0.26529652082631139</v>
      </c>
      <c r="N277" s="143">
        <f t="shared" si="44"/>
        <v>0.19354968311106857</v>
      </c>
      <c r="O277" s="138">
        <f t="shared" si="44"/>
        <v>0.22808578277034752</v>
      </c>
      <c r="P277" s="136">
        <f t="shared" si="44"/>
        <v>0.43265819229786784</v>
      </c>
      <c r="Q277" s="138">
        <f t="shared" si="44"/>
        <v>0.19979001923707318</v>
      </c>
      <c r="R277" s="136">
        <f t="shared" si="44"/>
        <v>0.23276671659861958</v>
      </c>
      <c r="S277" s="136">
        <f t="shared" si="44"/>
        <v>0.16294015999298628</v>
      </c>
      <c r="T277" s="122"/>
      <c r="U277" s="104"/>
    </row>
    <row r="278" spans="1:21" hidden="1">
      <c r="T278" s="122"/>
      <c r="U278" s="104"/>
    </row>
    <row r="279" spans="1:21" hidden="1">
      <c r="T279" s="122"/>
      <c r="U279" s="104"/>
    </row>
    <row r="280" spans="1:21" hidden="1">
      <c r="T280" s="122"/>
      <c r="U280" s="104"/>
    </row>
    <row r="281" spans="1:21" hidden="1">
      <c r="T281" s="122"/>
      <c r="U281" s="104"/>
    </row>
    <row r="282" spans="1:21">
      <c r="T282" s="122"/>
      <c r="U282" s="104"/>
    </row>
    <row r="283" spans="1:21">
      <c r="D283" s="144"/>
      <c r="E283" s="144"/>
      <c r="F283" s="144"/>
      <c r="G283" s="144"/>
      <c r="H283" s="144"/>
      <c r="T283" s="122"/>
      <c r="U283" s="104"/>
    </row>
    <row r="284" spans="1:21">
      <c r="B284" s="412"/>
      <c r="C284" s="412"/>
      <c r="D284" s="412"/>
      <c r="E284" s="412"/>
      <c r="F284" s="412"/>
      <c r="G284" s="412"/>
      <c r="H284" s="412"/>
      <c r="T284" s="122"/>
      <c r="U284" s="104"/>
    </row>
    <row r="285" spans="1:21">
      <c r="G285" s="146"/>
      <c r="H285" s="146"/>
      <c r="I285" s="146"/>
      <c r="J285" s="146"/>
      <c r="K285" s="146"/>
      <c r="L285" s="146"/>
      <c r="M285" s="146"/>
      <c r="N285" s="146"/>
      <c r="O285" s="146"/>
      <c r="P285" s="146"/>
      <c r="Q285" s="146"/>
      <c r="T285" s="122"/>
      <c r="U285" s="104"/>
    </row>
    <row r="286" spans="1:21">
      <c r="B286" s="412"/>
      <c r="G286" s="146"/>
      <c r="H286" s="146"/>
      <c r="I286" s="146"/>
      <c r="J286" s="146"/>
      <c r="K286" s="146"/>
      <c r="L286" s="146"/>
      <c r="M286" s="146"/>
      <c r="N286" s="146"/>
      <c r="O286" s="146"/>
      <c r="P286" s="146"/>
      <c r="Q286" s="146"/>
      <c r="T286" s="122"/>
      <c r="U286" s="104"/>
    </row>
    <row r="287" spans="1:21">
      <c r="B287" s="412"/>
      <c r="G287" s="145"/>
      <c r="H287" s="145"/>
      <c r="I287" s="145"/>
      <c r="J287" s="145"/>
      <c r="K287" s="145"/>
      <c r="L287" s="145"/>
      <c r="M287" s="145"/>
      <c r="N287" s="145"/>
      <c r="O287" s="145"/>
      <c r="P287" s="145"/>
      <c r="Q287" s="145"/>
      <c r="T287" s="122"/>
      <c r="U287" s="104"/>
    </row>
    <row r="288" spans="1:21">
      <c r="B288" s="412"/>
      <c r="G288" s="145"/>
      <c r="H288" s="145"/>
      <c r="I288" s="145"/>
      <c r="J288" s="145"/>
      <c r="K288" s="145"/>
      <c r="L288" s="145"/>
      <c r="M288" s="145"/>
      <c r="N288" s="145"/>
      <c r="O288" s="145"/>
      <c r="P288" s="145"/>
      <c r="Q288" s="145"/>
      <c r="T288" s="122"/>
      <c r="U288" s="104"/>
    </row>
    <row r="289" spans="2:21">
      <c r="B289" s="412"/>
      <c r="G289" s="145"/>
      <c r="H289" s="145"/>
      <c r="I289" s="145"/>
      <c r="J289" s="145"/>
      <c r="K289" s="145"/>
      <c r="L289" s="145"/>
      <c r="M289" s="145"/>
      <c r="N289" s="145"/>
      <c r="O289" s="145"/>
      <c r="P289" s="145"/>
      <c r="Q289" s="145"/>
      <c r="T289" s="122"/>
      <c r="U289" s="104"/>
    </row>
    <row r="290" spans="2:21">
      <c r="B290" s="412"/>
      <c r="G290" s="146"/>
      <c r="H290" s="146"/>
      <c r="I290" s="146"/>
      <c r="J290" s="146"/>
      <c r="K290" s="146"/>
      <c r="L290" s="146"/>
      <c r="M290" s="146"/>
      <c r="N290" s="146"/>
      <c r="O290" s="146"/>
      <c r="P290" s="146"/>
      <c r="Q290" s="146"/>
      <c r="T290" s="122"/>
      <c r="U290" s="104"/>
    </row>
    <row r="291" spans="2:21">
      <c r="B291" s="412"/>
      <c r="G291" s="146"/>
      <c r="H291" s="146"/>
      <c r="I291" s="146"/>
      <c r="J291" s="146"/>
      <c r="K291" s="146"/>
      <c r="L291" s="146"/>
      <c r="M291" s="146"/>
      <c r="N291" s="146"/>
      <c r="O291" s="146"/>
      <c r="P291" s="146"/>
      <c r="Q291" s="146"/>
      <c r="T291" s="122"/>
      <c r="U291" s="104"/>
    </row>
    <row r="292" spans="2:21">
      <c r="B292" s="412"/>
      <c r="T292" s="122"/>
      <c r="U292" s="104"/>
    </row>
    <row r="293" spans="2:21">
      <c r="B293" s="412"/>
      <c r="T293" s="122"/>
      <c r="U293" s="104"/>
    </row>
    <row r="294" spans="2:21">
      <c r="T294" s="122"/>
      <c r="U294" s="104"/>
    </row>
    <row r="295" spans="2:21">
      <c r="T295" s="122"/>
      <c r="U295" s="104"/>
    </row>
    <row r="296" spans="2:21">
      <c r="T296" s="122"/>
      <c r="U296" s="104"/>
    </row>
    <row r="297" spans="2:21">
      <c r="T297" s="122"/>
      <c r="U297" s="104"/>
    </row>
    <row r="298" spans="2:21">
      <c r="T298" s="122"/>
      <c r="U298" s="104"/>
    </row>
    <row r="299" spans="2:21">
      <c r="F299" s="145"/>
      <c r="G299" s="145"/>
      <c r="H299" s="146"/>
      <c r="I299" s="145"/>
      <c r="J299" s="146"/>
      <c r="K299" s="145"/>
      <c r="L299" s="145"/>
      <c r="M299" s="146"/>
      <c r="T299" s="122"/>
      <c r="U299" s="104"/>
    </row>
    <row r="300" spans="2:21">
      <c r="F300" s="145"/>
      <c r="G300" s="145"/>
      <c r="H300" s="146"/>
      <c r="I300" s="145"/>
      <c r="J300" s="146"/>
      <c r="K300" s="145"/>
      <c r="L300" s="145"/>
      <c r="M300" s="146"/>
      <c r="T300" s="122"/>
      <c r="U300" s="104"/>
    </row>
    <row r="301" spans="2:21">
      <c r="F301" s="145"/>
      <c r="G301" s="145"/>
      <c r="H301" s="146"/>
      <c r="I301" s="145"/>
      <c r="J301" s="146"/>
      <c r="K301" s="145"/>
      <c r="L301" s="145"/>
      <c r="M301" s="146"/>
      <c r="T301" s="122"/>
      <c r="U301" s="104"/>
    </row>
    <row r="302" spans="2:21">
      <c r="F302" s="145"/>
      <c r="G302" s="145"/>
      <c r="H302" s="146"/>
      <c r="I302" s="145"/>
      <c r="J302" s="146"/>
      <c r="K302" s="145"/>
      <c r="L302" s="145"/>
      <c r="M302" s="146"/>
      <c r="T302" s="122"/>
      <c r="U302" s="104"/>
    </row>
    <row r="303" spans="2:21">
      <c r="F303" s="145"/>
      <c r="G303" s="145"/>
      <c r="H303" s="146"/>
      <c r="I303" s="145"/>
      <c r="J303" s="146"/>
      <c r="K303" s="145"/>
      <c r="L303" s="145"/>
      <c r="M303" s="146"/>
      <c r="T303" s="122"/>
      <c r="U303" s="104"/>
    </row>
    <row r="304" spans="2:21">
      <c r="F304" s="145"/>
      <c r="G304" s="145"/>
      <c r="H304" s="146"/>
      <c r="I304" s="145"/>
      <c r="J304" s="146"/>
      <c r="K304" s="145"/>
      <c r="L304" s="145"/>
      <c r="M304" s="146"/>
      <c r="T304" s="122"/>
      <c r="U304" s="104"/>
    </row>
    <row r="305" spans="6:21">
      <c r="F305" s="145"/>
      <c r="G305" s="145"/>
      <c r="H305" s="146"/>
      <c r="I305" s="145"/>
      <c r="J305" s="146"/>
      <c r="K305" s="145"/>
      <c r="L305" s="145"/>
      <c r="M305" s="146"/>
      <c r="T305" s="122"/>
      <c r="U305" s="104"/>
    </row>
    <row r="306" spans="6:21">
      <c r="T306" s="122"/>
      <c r="U306" s="104"/>
    </row>
    <row r="307" spans="6:21">
      <c r="T307" s="122"/>
      <c r="U307" s="104"/>
    </row>
    <row r="308" spans="6:21">
      <c r="T308" s="122"/>
      <c r="U308" s="104"/>
    </row>
    <row r="309" spans="6:21">
      <c r="T309" s="122"/>
      <c r="U309" s="104"/>
    </row>
    <row r="310" spans="6:21">
      <c r="F310" s="145"/>
      <c r="G310" s="145"/>
      <c r="H310" s="146"/>
      <c r="I310" s="145"/>
      <c r="T310" s="122"/>
      <c r="U310" s="104"/>
    </row>
    <row r="311" spans="6:21">
      <c r="F311" s="145"/>
      <c r="G311" s="145"/>
      <c r="H311" s="146"/>
      <c r="I311" s="145"/>
      <c r="T311" s="122"/>
      <c r="U311" s="104"/>
    </row>
    <row r="312" spans="6:21">
      <c r="F312" s="145"/>
      <c r="G312" s="145"/>
      <c r="H312" s="146"/>
      <c r="I312" s="145"/>
      <c r="T312" s="122"/>
      <c r="U312" s="104"/>
    </row>
    <row r="313" spans="6:21">
      <c r="F313" s="145"/>
      <c r="G313" s="145"/>
      <c r="H313" s="146"/>
      <c r="I313" s="145"/>
      <c r="T313" s="122"/>
      <c r="U313" s="104"/>
    </row>
    <row r="314" spans="6:21">
      <c r="F314" s="145"/>
      <c r="G314" s="145"/>
      <c r="H314" s="146"/>
      <c r="I314" s="145"/>
      <c r="T314" s="122"/>
      <c r="U314" s="104"/>
    </row>
    <row r="315" spans="6:21">
      <c r="F315" s="145"/>
      <c r="G315" s="145"/>
      <c r="H315" s="146"/>
      <c r="I315" s="145"/>
      <c r="T315" s="122"/>
      <c r="U315" s="104"/>
    </row>
    <row r="316" spans="6:21">
      <c r="F316" s="145"/>
      <c r="G316" s="145"/>
      <c r="H316" s="146"/>
      <c r="I316" s="145"/>
      <c r="J316" s="146"/>
      <c r="T316" s="122"/>
      <c r="U316" s="104"/>
    </row>
    <row r="317" spans="6:21">
      <c r="F317" s="145"/>
      <c r="G317" s="145"/>
      <c r="H317" s="146"/>
      <c r="I317" s="145"/>
      <c r="J317" s="146"/>
      <c r="T317" s="122"/>
      <c r="U317" s="104"/>
    </row>
    <row r="318" spans="6:21">
      <c r="F318" s="145"/>
      <c r="G318" s="145"/>
      <c r="H318" s="146"/>
      <c r="I318" s="145"/>
      <c r="J318" s="146"/>
      <c r="T318" s="122"/>
      <c r="U318" s="104"/>
    </row>
    <row r="319" spans="6:21">
      <c r="F319" s="145"/>
      <c r="G319" s="145"/>
      <c r="H319" s="146"/>
      <c r="I319" s="145"/>
      <c r="J319" s="146"/>
      <c r="T319" s="122"/>
      <c r="U319" s="104"/>
    </row>
    <row r="320" spans="6:21">
      <c r="T320" s="122"/>
      <c r="U320" s="104"/>
    </row>
    <row r="321" spans="20:21">
      <c r="T321" s="122"/>
      <c r="U321" s="104"/>
    </row>
    <row r="322" spans="20:21">
      <c r="T322" s="122"/>
      <c r="U322" s="104"/>
    </row>
    <row r="323" spans="20:21">
      <c r="T323" s="122"/>
      <c r="U323" s="104"/>
    </row>
    <row r="324" spans="20:21">
      <c r="T324" s="122"/>
      <c r="U324" s="104"/>
    </row>
    <row r="325" spans="20:21">
      <c r="T325" s="122"/>
      <c r="U325" s="104"/>
    </row>
    <row r="326" spans="20:21">
      <c r="T326" s="122"/>
      <c r="U326" s="104"/>
    </row>
    <row r="327" spans="20:21">
      <c r="T327" s="122"/>
      <c r="U327" s="104"/>
    </row>
    <row r="328" spans="20:21">
      <c r="T328" s="122"/>
      <c r="U328" s="104"/>
    </row>
    <row r="329" spans="20:21">
      <c r="T329" s="122"/>
      <c r="U329" s="104"/>
    </row>
  </sheetData>
  <mergeCells count="3">
    <mergeCell ref="A1:U1"/>
    <mergeCell ref="U3:U5"/>
    <mergeCell ref="A254:S254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2021-07-02T06:02:07Z</cp:lastPrinted>
  <dcterms:created xsi:type="dcterms:W3CDTF">2015-03-05T07:20:42Z</dcterms:created>
  <dcterms:modified xsi:type="dcterms:W3CDTF">2021-09-02T01:22:20Z</dcterms:modified>
</cp:coreProperties>
</file>